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178" documentId="120_S{2AC9BD13-BADA-5192-A53E-5A8FF88502F6}" xr6:coauthVersionLast="47" xr6:coauthVersionMax="47" xr10:uidLastSave="{4CDFE2CC-7752-4914-B8D5-833F88281AC2}"/>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G2" i="1"/>
  <c r="B5" i="5"/>
  <c r="G5" i="5"/>
  <c r="I5" i="5"/>
  <c r="J5" i="5"/>
  <c r="L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6" i="5"/>
  <c r="G7" i="5"/>
  <c r="G8" i="5"/>
  <c r="G9"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<sst xmlns="http://schemas.openxmlformats.org/spreadsheetml/2006/main" count="180295" uniqueCount="39130">
  <si>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</si>
  <si>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</si>
  <si>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</si>
  <si>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</si>
  <si>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</si>
  <si>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</si>
  <si>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</si>
  <si>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</si>
  <si>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</si>
  <si>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</si>
  <si>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</si>
  <si>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</si>
  <si>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</si>
  <si>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</si>
  <si>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</si>
  <si>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</si>
  <si>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</si>
  <si>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</si>
  <si>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</si>
  <si>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</si>
  <si>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</si>
  <si>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</si>
  <si>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</si>
  <si>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</si>
  <si>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</si>
  <si>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</si>
  <si>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</si>
  <si>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</si>
  <si>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</si>
  <si>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</si>
  <si>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</si>
  <si>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</si>
  <si>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</si>
  <si>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</si>
  <si>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</si>
  <si>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</si>
  <si>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</si>
  <si>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</si>
  <si>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</si>
  <si>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</si>
  <si>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</si>
  <si>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</si>
  <si>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</si>
  <si>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</si>
  <si>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</si>
  <si>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</si>
  <si>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</si>
  <si>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</si>
  <si>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</si>
  <si>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</si>
  <si>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</si>
  <si>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</si>
  <si>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</si>
  <si>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</si>
  <si>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</si>
  <si>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</si>
  <si>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</si>
  <si>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</si>
  <si>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</si>
  <si>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</si>
  <si>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</si>
  <si>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</si>
  <si>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</si>
  <si>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</si>
  <si>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</si>
  <si>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</si>
  <si>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</si>
  <si>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</si>
  <si>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</si>
  <si>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</si>
  <si>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</si>
  <si>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</si>
  <si>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</si>
  <si>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</si>
  <si>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</si>
  <si>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</si>
  <si>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</si>
  <si>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</si>
  <si>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</si>
  <si>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</si>
  <si>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</si>
  <si>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</si>
  <si>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</si>
  <si>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</si>
  <si>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</si>
  <si>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</si>
  <si>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</si>
  <si>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</si>
  <si>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</si>
  <si>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</si>
  <si>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</si>
  <si>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</si>
  <si>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</si>
  <si>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</si>
  <si>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</si>
  <si>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</si>
  <si>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</si>
  <si>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</si>
  <si>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</si>
  <si>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</si>
  <si>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</si>
  <si>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</si>
  <si>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</si>
  <si>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</si>
  <si>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</si>
  <si>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</si>
  <si>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</si>
  <si>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</si>
  <si>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</si>
  <si>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</si>
  <si>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</si>
  <si>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</si>
  <si>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</si>
  <si>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</si>
  <si>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</si>
  <si>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</si>
  <si>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</si>
  <si>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</si>
  <si>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</si>
  <si>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</si>
  <si>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</si>
  <si>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</si>
  <si>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</si>
  <si>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</si>
  <si>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</si>
  <si>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</si>
  <si>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</si>
  <si>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</si>
  <si>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</si>
  <si>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</si>
  <si>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</si>
  <si>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</si>
  <si>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</si>
  <si>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</si>
  <si>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</si>
  <si>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</si>
  <si>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</si>
  <si>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</si>
  <si>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</si>
  <si>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</si>
  <si>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</si>
  <si>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</si>
  <si>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</si>
  <si>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</si>
  <si>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</si>
  <si>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</si>
  <si>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</si>
  <si>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</si>
  <si>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</si>
  <si>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</si>
  <si>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</si>
  <si>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</si>
  <si>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</si>
  <si>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</si>
  <si>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</si>
  <si>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</si>
  <si>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</si>
  <si>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</si>
  <si>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</si>
  <si>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</si>
  <si>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</si>
  <si>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</si>
  <si>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</si>
  <si>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</si>
  <si>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</si>
  <si>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</si>
  <si>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</si>
  <si>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</si>
  <si>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</si>
  <si>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</si>
  <si>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</si>
  <si>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</si>
  <si>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</si>
  <si>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</si>
  <si>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</si>
  <si>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</si>
  <si>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</si>
  <si>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</si>
  <si>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</si>
  <si>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</si>
  <si>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</si>
  <si>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</si>
  <si>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</si>
  <si>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</si>
  <si>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</si>
  <si>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</si>
  <si>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</si>
  <si>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</si>
  <si>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</si>
  <si>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</si>
  <si>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</si>
  <si>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</si>
  <si>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</si>
  <si>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</si>
  <si>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</si>
  <si>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</si>
  <si>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</si>
  <si>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</si>
  <si>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</si>
  <si>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</si>
  <si>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</si>
  <si>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</si>
  <si>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</si>
  <si>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</si>
  <si>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</si>
  <si>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</si>
  <si>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</si>
  <si>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</si>
  <si>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</si>
  <si>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</si>
  <si>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</si>
  <si>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</si>
  <si>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</si>
  <si>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</si>
  <si>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</si>
  <si>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</si>
  <si>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</si>
  <si>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</si>
  <si>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</si>
  <si>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</si>
  <si>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</si>
  <si>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</si>
  <si>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</si>
  <si>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</si>
  <si>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</si>
  <si>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</si>
  <si>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</si>
  <si>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</si>
  <si>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</si>
  <si>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</si>
  <si>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</si>
  <si>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</si>
  <si>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</si>
  <si>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</si>
  <si>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</si>
  <si>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</si>
  <si>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</si>
  <si>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</si>
  <si>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</si>
  <si>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</si>
  <si>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</si>
  <si>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</si>
  <si>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</si>
  <si>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</si>
  <si>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</si>
  <si>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</si>
  <si>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</si>
  <si>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</si>
  <si>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</si>
  <si>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</si>
  <si>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</si>
  <si>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</si>
  <si>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</si>
  <si>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</si>
  <si>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</si>
  <si>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</si>
  <si>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</si>
  <si>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</si>
  <si>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</si>
  <si>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</si>
  <si>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</si>
  <si>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</si>
  <si>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</si>
  <si>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</si>
  <si>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</si>
  <si>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</si>
  <si>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</si>
  <si>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</si>
  <si>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</si>
  <si>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</si>
  <si>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</si>
  <si>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</si>
  <si>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</si>
  <si>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</si>
  <si>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</si>
  <si>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</si>
  <si>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</si>
  <si>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</si>
  <si>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</si>
  <si>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</si>
  <si>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</si>
  <si>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</si>
  <si>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</si>
  <si>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</si>
  <si>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</si>
  <si>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</si>
  <si>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</si>
  <si>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</si>
  <si>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</si>
  <si>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</si>
  <si>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</si>
  <si>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</si>
  <si>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</si>
  <si>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</si>
  <si>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</si>
  <si>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</si>
  <si>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</si>
  <si>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</si>
  <si>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</si>
  <si>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</si>
  <si>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</si>
  <si>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</si>
  <si>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</si>
  <si>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</si>
  <si>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</si>
  <si>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</si>
  <si>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</si>
  <si>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</si>
  <si>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</si>
  <si>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</si>
  <si>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</si>
  <si>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</si>
  <si>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</si>
  <si>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</si>
  <si>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</si>
  <si>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</si>
  <si>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</si>
  <si>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</si>
  <si>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</si>
  <si>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</si>
  <si>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</si>
  <si>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</si>
  <si>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</si>
  <si>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</si>
  <si>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</si>
  <si>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</si>
  <si>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</si>
  <si>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</si>
  <si>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</si>
  <si>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</si>
  <si>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</si>
  <si>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</si>
  <si>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</si>
  <si>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</si>
  <si>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</si>
  <si>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</si>
  <si>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</si>
  <si>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</si>
  <si>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</si>
  <si>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</si>
  <si>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</si>
  <si>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</si>
  <si>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</si>
  <si>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</si>
  <si>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</si>
  <si>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</si>
  <si>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</si>
  <si>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</si>
  <si>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</si>
  <si>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</si>
  <si>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</si>
  <si>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</si>
  <si>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</si>
  <si>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</si>
  <si>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</si>
  <si>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</si>
  <si>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</si>
  <si>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</si>
  <si>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</si>
  <si>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</si>
  <si>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</si>
  <si>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</si>
  <si>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</si>
  <si>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</si>
  <si>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</si>
  <si>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</si>
  <si>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</si>
  <si>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</si>
  <si>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</si>
  <si>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</si>
  <si>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</si>
  <si>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</si>
  <si>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</si>
  <si>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</si>
  <si>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</si>
  <si>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</si>
  <si>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</si>
  <si>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</si>
  <si>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</si>
  <si>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</si>
  <si>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</si>
  <si>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</si>
  <si>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</si>
  <si>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</si>
  <si>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</si>
  <si>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</si>
  <si>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</si>
  <si>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</si>
  <si>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</si>
  <si>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</si>
  <si>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</si>
  <si>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</si>
  <si>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</si>
  <si>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</si>
  <si>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</si>
  <si>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</si>
  <si>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</si>
  <si>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</si>
  <si>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</si>
  <si>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</si>
  <si>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</si>
  <si>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</si>
  <si>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</si>
  <si>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</si>
  <si>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</si>
  <si>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</si>
  <si>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</si>
  <si>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</si>
  <si>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</si>
  <si>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</si>
  <si>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</si>
  <si>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</si>
  <si>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</si>
  <si>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</si>
  <si>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</si>
  <si>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</si>
  <si>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</si>
  <si>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</si>
  <si>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</si>
  <si>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</si>
  <si>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</si>
  <si>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</si>
  <si>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</si>
  <si>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</si>
  <si>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</si>
  <si>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</si>
  <si>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</si>
  <si>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</si>
  <si>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</si>
  <si>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</si>
  <si>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</si>
  <si>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</si>
  <si>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</si>
  <si>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</si>
  <si>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</si>
  <si>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</si>
  <si>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</si>
  <si>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</si>
  <si>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</si>
  <si>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</si>
  <si>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</si>
  <si>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</si>
  <si>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</si>
  <si>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</si>
  <si>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</si>
  <si>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</si>
  <si>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</si>
  <si>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</si>
  <si>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</si>
  <si>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</si>
  <si>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</si>
  <si>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</si>
  <si>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</si>
  <si>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</si>
  <si>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</si>
  <si>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</si>
  <si>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</si>
  <si>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</si>
  <si>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</si>
  <si>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</si>
  <si>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</si>
  <si>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</si>
  <si>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</si>
  <si>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</si>
  <si>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</si>
  <si>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</si>
  <si>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</si>
  <si>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</si>
  <si>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</si>
  <si>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</si>
  <si>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</si>
  <si>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</si>
  <si>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</si>
  <si>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</si>
  <si>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</si>
  <si>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</si>
  <si>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</si>
  <si>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</si>
  <si>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</si>
  <si>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</si>
  <si>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</si>
  <si>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</si>
  <si>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</si>
  <si>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</si>
  <si>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</si>
  <si>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</si>
  <si>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</si>
  <si>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</si>
  <si>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</si>
  <si>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</si>
  <si>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</si>
  <si>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</si>
  <si>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</si>
  <si>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</si>
  <si>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</si>
  <si>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</si>
  <si>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</si>
  <si>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</si>
  <si>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</si>
  <si>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</si>
  <si>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</si>
  <si>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</si>
  <si>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</si>
  <si>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</si>
  <si>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</si>
  <si>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</si>
  <si>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</si>
  <si>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</si>
  <si>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</si>
  <si>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</si>
  <si>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</si>
  <si>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</si>
  <si>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</si>
  <si>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</si>
  <si>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</si>
  <si>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</si>
  <si>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</si>
  <si>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</si>
  <si>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</si>
  <si>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</si>
  <si>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</si>
  <si>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</si>
  <si>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</si>
  <si>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</si>
  <si>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</si>
  <si>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</si>
  <si>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</si>
  <si>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</si>
  <si>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</si>
  <si>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</si>
  <si>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</si>
  <si>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</si>
  <si>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</si>
  <si>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</si>
  <si>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</si>
  <si>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</si>
  <si>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</si>
  <si>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</si>
  <si>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</si>
  <si>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</si>
  <si>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</si>
  <si>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</si>
  <si>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</si>
  <si>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</si>
  <si>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</si>
  <si>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</si>
  <si>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</si>
  <si>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</si>
  <si>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</si>
  <si>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</si>
  <si>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</si>
  <si>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</si>
  <si>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</si>
  <si>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</si>
  <si>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</si>
  <si>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</si>
  <si>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</si>
  <si>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</si>
  <si>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</si>
  <si>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</si>
  <si>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</si>
  <si>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</si>
  <si>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</si>
  <si>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</si>
  <si>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</si>
  <si>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</si>
  <si>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</si>
  <si>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</si>
  <si>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</si>
  <si>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</si>
  <si>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</si>
  <si>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</si>
  <si>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</si>
  <si>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</si>
  <si>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</si>
  <si>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</si>
  <si>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</si>
  <si>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</si>
  <si>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</si>
  <si>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</si>
  <si>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</si>
  <si>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</si>
  <si>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</si>
  <si>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</si>
  <si>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</si>
  <si>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</si>
  <si>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</si>
  <si>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</si>
  <si>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</si>
  <si>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</si>
  <si>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</si>
  <si>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</si>
  <si>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</si>
  <si>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</si>
  <si>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</si>
  <si>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</si>
  <si>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</si>
  <si>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</si>
  <si>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</si>
  <si>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</si>
  <si>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</si>
  <si>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</si>
  <si>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</si>
  <si>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</si>
  <si>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</si>
  <si>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</si>
  <si>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</si>
  <si>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</si>
  <si>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</si>
  <si>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</si>
  <si>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</si>
  <si>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</si>
  <si>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</si>
  <si>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</si>
  <si>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</si>
  <si>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</si>
  <si>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</si>
  <si>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</si>
  <si>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</si>
  <si>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</si>
  <si>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</si>
  <si>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</si>
  <si>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</si>
  <si>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</si>
  <si>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</si>
  <si>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</si>
  <si>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</si>
  <si>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</si>
  <si>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</si>
  <si>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</si>
  <si>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</si>
  <si>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</si>
  <si>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</si>
  <si>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</si>
  <si>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</si>
  <si>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</si>
  <si>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</si>
  <si>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</si>
  <si>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</si>
  <si>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</si>
  <si>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</si>
  <si>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</si>
  <si>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</si>
  <si>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</si>
  <si>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</si>
  <si>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</si>
  <si>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</si>
  <si>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</si>
  <si>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</si>
  <si>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</si>
  <si>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</si>
  <si>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</si>
  <si>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</si>
  <si>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</si>
  <si>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</si>
  <si>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</si>
  <si>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</si>
  <si>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</si>
  <si>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</si>
  <si>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</si>
  <si>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</si>
  <si>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</si>
  <si>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</si>
  <si>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</si>
  <si>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</si>
  <si>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</si>
  <si>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</si>
  <si>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</si>
  <si>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</si>
  <si>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</si>
  <si>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</si>
  <si>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</si>
  <si>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</si>
  <si>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</si>
  <si>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</si>
  <si>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</si>
  <si>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</si>
  <si>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</si>
  <si>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</si>
  <si>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</si>
  <si>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</si>
  <si>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</si>
  <si>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</si>
  <si>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</si>
  <si>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</si>
  <si>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</si>
  <si>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</si>
  <si>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</si>
  <si>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</si>
  <si>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</si>
  <si>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</si>
  <si>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</si>
  <si>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</si>
  <si>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</si>
  <si>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</si>
  <si>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</si>
  <si>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</si>
  <si>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</si>
  <si>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</si>
  <si>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</si>
  <si>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</si>
  <si>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</si>
  <si>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</si>
  <si>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</si>
  <si>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</si>
  <si>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</si>
  <si>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</si>
  <si>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</si>
  <si>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</si>
  <si>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</si>
  <si>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</si>
  <si>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</si>
  <si>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</si>
  <si>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</si>
  <si>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</si>
  <si>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</si>
  <si>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</si>
  <si>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</si>
  <si>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</si>
  <si>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</si>
  <si>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</si>
  <si>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</si>
  <si>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</si>
  <si>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</si>
  <si>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</si>
  <si>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</si>
  <si>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</si>
  <si>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</si>
  <si>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</si>
  <si>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</si>
  <si>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</si>
  <si>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</si>
  <si>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</si>
  <si>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</si>
  <si>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</si>
  <si>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</si>
  <si>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</si>
  <si>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</si>
  <si>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</si>
  <si>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</si>
  <si>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</si>
  <si>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</si>
  <si>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</si>
  <si>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</si>
  <si>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</si>
  <si>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</si>
  <si>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</si>
  <si>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</si>
  <si>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</si>
  <si>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</si>
  <si>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</si>
  <si>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</si>
  <si>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</si>
  <si>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</si>
  <si>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</si>
  <si>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</si>
  <si>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</si>
  <si>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</si>
  <si>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</si>
  <si>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</si>
  <si>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</si>
  <si>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</si>
  <si>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</si>
  <si>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</si>
  <si>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</si>
  <si>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</si>
  <si>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</si>
  <si>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</si>
  <si>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</si>
  <si>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</si>
  <si>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</si>
  <si>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</si>
  <si>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</si>
  <si>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</si>
  <si>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</si>
  <si>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</si>
  <si>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</si>
  <si>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</si>
  <si>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</si>
  <si>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</si>
  <si>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</si>
  <si>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</si>
  <si>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</si>
  <si>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</si>
  <si>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</si>
  <si>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</si>
  <si>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</si>
  <si>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</si>
  <si>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</si>
  <si>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</si>
  <si>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</si>
  <si>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</si>
  <si>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</si>
  <si>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</si>
  <si>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</si>
  <si>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</si>
  <si>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</si>
  <si>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</si>
  <si>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</si>
  <si>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</si>
  <si>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</si>
  <si>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</si>
  <si>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</si>
  <si>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</si>
  <si>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</si>
  <si>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</si>
  <si>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</si>
  <si>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</si>
  <si>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</si>
  <si>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</si>
  <si>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</si>
  <si>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</si>
  <si>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</si>
  <si>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</si>
  <si>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</si>
  <si>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</si>
  <si>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</si>
  <si>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</si>
  <si>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</si>
  <si>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</si>
  <si>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</si>
  <si>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</si>
  <si>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</si>
  <si>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</si>
  <si>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</si>
  <si>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</si>
  <si>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</si>
  <si>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</si>
  <si>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</si>
  <si>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</si>
  <si>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</si>
  <si>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</si>
  <si>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</si>
  <si>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</si>
  <si>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</si>
  <si>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</si>
  <si>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</si>
  <si>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</si>
  <si>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</si>
  <si>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</si>
  <si>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</si>
  <si>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</si>
  <si>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</si>
  <si>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</si>
  <si>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</si>
  <si>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</si>
  <si>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</si>
  <si>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</si>
  <si>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</si>
  <si>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</si>
  <si>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</si>
  <si>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</si>
  <si>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</si>
  <si>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</si>
  <si>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</si>
  <si>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</si>
  <si>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</si>
  <si>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</si>
  <si>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</si>
  <si>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</si>
  <si>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</si>
  <si>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</si>
  <si>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</si>
  <si>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</si>
  <si>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</si>
  <si>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</si>
  <si>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</si>
  <si>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</si>
  <si>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</si>
  <si>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</si>
  <si>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</si>
  <si>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</si>
  <si>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</si>
  <si>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</si>
  <si>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</si>
  <si>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</si>
  <si>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</si>
  <si>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</si>
  <si>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</si>
  <si>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</si>
  <si>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</si>
  <si>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</si>
  <si>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</si>
  <si>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</si>
  <si>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</si>
  <si>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</si>
  <si>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</si>
  <si>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</si>
  <si>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</si>
  <si>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</si>
  <si>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</si>
  <si>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</si>
  <si>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</si>
  <si>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</si>
  <si>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</si>
  <si>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</si>
  <si>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</si>
  <si>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</si>
  <si>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</si>
  <si>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</si>
  <si>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</si>
  <si>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</si>
  <si>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</si>
  <si>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</si>
  <si>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</si>
  <si>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</si>
  <si>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</si>
  <si>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</si>
  <si>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</si>
  <si>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</si>
  <si>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</si>
  <si>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</si>
  <si>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</si>
  <si>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</si>
  <si>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</si>
  <si>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</si>
  <si>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</si>
  <si>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</si>
  <si>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</si>
  <si>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</si>
  <si>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</si>
  <si>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</si>
  <si>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</si>
  <si>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</si>
  <si>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</si>
  <si>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</si>
  <si>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</si>
  <si>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</si>
  <si>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</si>
  <si>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</si>
  <si>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</si>
  <si>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</si>
  <si>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</si>
  <si>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</si>
  <si>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</si>
  <si>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</si>
  <si>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</si>
  <si>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</si>
  <si>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</si>
  <si>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</si>
  <si>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</si>
  <si>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</si>
  <si>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</si>
  <si>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</si>
  <si>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</si>
  <si>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</si>
  <si>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</si>
  <si>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</si>
  <si>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</si>
  <si>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</si>
  <si>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</si>
  <si>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</si>
  <si>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</si>
  <si>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</si>
  <si>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</si>
  <si>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</si>
  <si>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</si>
  <si>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</si>
  <si>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</si>
  <si>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</si>
  <si>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</si>
  <si>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</si>
  <si>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</si>
  <si>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</si>
  <si>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</si>
  <si>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</si>
  <si>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</si>
  <si>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</si>
  <si>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</si>
  <si>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</si>
  <si>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</si>
  <si>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</si>
  <si>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</si>
  <si>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</si>
  <si>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</si>
  <si>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</si>
  <si>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</si>
  <si>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</si>
  <si>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</si>
  <si>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</si>
  <si>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</si>
  <si>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</si>
  <si>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</si>
  <si>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</si>
  <si>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</si>
  <si>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</si>
  <si>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</si>
  <si>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</si>
  <si>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</si>
  <si>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</si>
  <si>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</si>
  <si>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</si>
  <si>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</si>
  <si>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</si>
  <si>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</si>
  <si>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</si>
  <si>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</si>
  <si>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</si>
  <si>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</si>
  <si>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</si>
  <si>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</si>
  <si>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</si>
  <si>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</si>
  <si>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</si>
  <si>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</si>
  <si>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</si>
  <si>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</si>
  <si>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</si>
  <si>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</si>
  <si>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</si>
  <si>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</si>
  <si>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</si>
  <si>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</si>
  <si>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</si>
  <si>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</si>
  <si>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</si>
  <si>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</si>
  <si>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</si>
  <si>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</si>
  <si>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</si>
  <si>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</si>
  <si>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</si>
  <si>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</si>
  <si>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</si>
  <si>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</si>
  <si>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</si>
  <si>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</si>
  <si>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</si>
  <si>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</si>
  <si>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</si>
  <si>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</si>
  <si>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</si>
  <si>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</si>
  <si>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</si>
  <si>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</si>
  <si>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</si>
  <si>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</si>
  <si>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</si>
  <si>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</si>
  <si>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</si>
  <si>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</si>
  <si>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</si>
  <si>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</si>
  <si>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</si>
  <si>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</si>
  <si>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</si>
  <si>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</si>
  <si>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</si>
  <si>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</si>
  <si>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</si>
  <si>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</si>
  <si>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</si>
  <si>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</si>
  <si>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</si>
  <si>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</si>
  <si>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</si>
  <si>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</si>
  <si>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</si>
  <si>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</si>
  <si>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</si>
  <si>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</si>
  <si>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</si>
  <si>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</si>
  <si>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</si>
  <si>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</si>
  <si>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</si>
  <si>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</si>
  <si>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</si>
  <si>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</si>
  <si>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</si>
  <si>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</si>
  <si>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</si>
  <si>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</si>
  <si>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</si>
  <si>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</si>
  <si>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</si>
  <si>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</si>
  <si>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</si>
  <si>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</si>
  <si>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</si>
  <si>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</si>
  <si>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</si>
  <si>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</si>
  <si>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</si>
  <si>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</si>
  <si>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</si>
  <si>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</si>
  <si>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</si>
  <si>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</si>
  <si>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</si>
  <si>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</si>
  <si>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</si>
  <si>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</si>
  <si>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</si>
  <si>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</si>
  <si>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</si>
  <si>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</si>
  <si>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</si>
  <si>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</si>
  <si>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</si>
  <si>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</si>
  <si>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</si>
  <si>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</si>
  <si>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</si>
  <si>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</si>
  <si>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</si>
  <si>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</si>
  <si>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</si>
  <si>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</si>
  <si>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</si>
  <si>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</si>
  <si>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</si>
  <si>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</si>
  <si>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</si>
  <si>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</si>
  <si>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</si>
  <si>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</si>
  <si>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</si>
  <si>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</si>
  <si>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</si>
  <si>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</si>
  <si>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</si>
  <si>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</si>
  <si>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</si>
  <si>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</si>
  <si>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</si>
  <si>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</si>
  <si>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</si>
  <si>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</si>
  <si>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</si>
  <si>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</si>
  <si>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</si>
  <si>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</si>
  <si>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</si>
  <si>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</si>
  <si>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</si>
  <si>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</si>
  <si>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</si>
  <si>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</si>
  <si>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</si>
  <si>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</si>
  <si>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</si>
  <si>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</si>
  <si>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</si>
  <si>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</si>
  <si>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</si>
  <si>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</si>
  <si>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</si>
  <si>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</si>
  <si>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</si>
  <si>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</si>
  <si>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</si>
  <si>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</si>
  <si>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</si>
  <si>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</si>
  <si>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</si>
  <si>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</si>
  <si>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</si>
  <si>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</si>
  <si>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</si>
  <si>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</si>
  <si>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</si>
  <si>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</si>
  <si>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</si>
  <si>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</si>
  <si>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</si>
  <si>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</si>
  <si>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</si>
  <si>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</si>
  <si>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</si>
  <si>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</si>
  <si>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</si>
  <si>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</si>
  <si>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</si>
  <si>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</si>
  <si>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</si>
  <si>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</si>
  <si>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</si>
  <si>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</si>
  <si>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</si>
  <si>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</si>
  <si>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</si>
  <si>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</si>
  <si>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</si>
  <si>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</si>
  <si>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</si>
  <si>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</si>
  <si>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</si>
  <si>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</si>
  <si>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</si>
  <si>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</si>
  <si>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</si>
  <si>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</si>
  <si>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</si>
  <si>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</si>
  <si>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</si>
  <si>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</si>
  <si>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</si>
  <si>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</si>
  <si>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</si>
  <si>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</si>
  <si>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</si>
  <si>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</si>
  <si>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</si>
  <si>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</si>
  <si>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</si>
  <si>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</si>
  <si>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</si>
  <si>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</si>
  <si>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</si>
  <si>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</si>
  <si>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</si>
  <si>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</si>
  <si>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</si>
  <si>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</si>
  <si>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</si>
  <si>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</si>
  <si>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</si>
  <si>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</si>
  <si>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</si>
  <si>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</si>
  <si>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</si>
  <si>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</si>
  <si>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</si>
  <si>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</si>
  <si>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</si>
  <si>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</si>
  <si>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</si>
  <si>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</si>
  <si>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</si>
  <si>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</si>
  <si>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</si>
  <si>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</si>
  <si>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</si>
  <si>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</si>
  <si>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</si>
  <si>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</si>
  <si>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</si>
  <si>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</si>
  <si>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</si>
  <si>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</si>
  <si>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</si>
  <si>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</si>
  <si>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</si>
  <si>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</si>
  <si>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</si>
  <si>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</si>
  <si>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</si>
  <si>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</si>
  <si>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</si>
  <si>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</si>
  <si>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</si>
  <si>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</si>
  <si>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</si>
  <si>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</si>
  <si>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</si>
  <si>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</si>
  <si>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</si>
  <si>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</si>
  <si>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</si>
  <si>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</si>
  <si>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</si>
  <si>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</si>
  <si>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</si>
  <si>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</si>
  <si>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</si>
  <si>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</si>
  <si>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</si>
  <si>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</si>
  <si>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</si>
  <si>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</si>
  <si>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</si>
  <si>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</si>
  <si>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</si>
  <si>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</si>
  <si>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</si>
  <si>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</si>
  <si>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</si>
  <si>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</si>
  <si>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</si>
  <si>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</si>
  <si>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</si>
  <si>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</si>
  <si>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</si>
  <si>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</si>
  <si>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</si>
  <si>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</si>
  <si>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</si>
  <si>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</si>
  <si>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</si>
  <si>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</si>
  <si>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</si>
  <si>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</si>
  <si>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</si>
  <si>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</si>
  <si>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</si>
  <si>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</si>
  <si>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</si>
  <si>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</si>
  <si>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</si>
  <si>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</si>
  <si>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</si>
  <si>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</si>
  <si>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</si>
  <si>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</si>
  <si>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</si>
  <si>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</si>
  <si>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</si>
  <si>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</si>
  <si>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</si>
  <si>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</si>
  <si>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</si>
  <si>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</si>
  <si>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</si>
  <si>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</si>
  <si>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</si>
  <si>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</si>
  <si>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</si>
  <si>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</si>
  <si>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</si>
  <si>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</si>
  <si>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</si>
  <si>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</si>
  <si>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</si>
  <si>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</si>
  <si>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</si>
  <si>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</si>
  <si>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</si>
  <si>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</si>
  <si>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</si>
  <si>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</si>
  <si>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</si>
  <si>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</si>
  <si>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</si>
  <si>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</si>
  <si>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</si>
  <si>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</si>
  <si>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</si>
  <si>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</si>
  <si>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</si>
  <si>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</si>
  <si>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</si>
  <si>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</si>
  <si>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</si>
  <si>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</si>
  <si>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</si>
  <si>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</si>
  <si>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</si>
  <si>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</si>
  <si>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</si>
  <si>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</si>
  <si>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</si>
  <si>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</si>
  <si>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</si>
  <si>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</si>
  <si>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</si>
  <si>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</si>
  <si>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</si>
  <si>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</si>
  <si>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</si>
  <si>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</si>
  <si>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</si>
  <si>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</si>
  <si>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</si>
  <si>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</si>
  <si>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</si>
  <si>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</si>
  <si>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</si>
  <si>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</si>
  <si>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</si>
  <si>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</si>
  <si>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</si>
  <si>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</si>
  <si>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</si>
  <si>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</si>
  <si>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</si>
  <si>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</si>
  <si>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</si>
  <si>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</si>
  <si>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</si>
  <si>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</si>
  <si>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</si>
  <si>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</si>
  <si>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</si>
  <si>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</si>
  <si>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</si>
  <si>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</si>
  <si>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</si>
  <si>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</si>
  <si>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</si>
  <si>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</si>
  <si>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</si>
  <si>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</si>
  <si>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</si>
  <si>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</si>
  <si>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</si>
  <si>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</si>
  <si>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</si>
  <si>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</si>
  <si>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</si>
  <si>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</si>
  <si>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</si>
  <si>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</si>
  <si>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</si>
  <si>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</si>
  <si>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</si>
  <si>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</si>
  <si>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</si>
  <si>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</si>
  <si>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</si>
  <si>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</si>
  <si>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</si>
  <si>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</si>
  <si>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</si>
  <si>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</si>
  <si>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</si>
  <si>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</si>
  <si>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</si>
  <si>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</si>
  <si>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</si>
  <si>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</si>
  <si>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</si>
  <si>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</si>
  <si>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</si>
  <si>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</si>
  <si>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</si>
  <si>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</si>
  <si>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</si>
  <si>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</si>
  <si>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</si>
  <si>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</si>
  <si>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</si>
  <si>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</si>
  <si>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</si>
  <si>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</si>
  <si>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</si>
  <si>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</si>
  <si>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</si>
  <si>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</si>
  <si>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</si>
  <si>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</si>
  <si>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</si>
  <si>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</si>
  <si>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</si>
  <si>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</si>
  <si>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</si>
  <si>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</si>
  <si>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</si>
  <si>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</si>
  <si>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</si>
  <si>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</si>
  <si>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</si>
  <si>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</si>
  <si>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</si>
  <si>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</si>
  <si>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</si>
  <si>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</si>
  <si>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</si>
  <si>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</si>
  <si>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</si>
  <si>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</si>
  <si>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</si>
  <si>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</si>
  <si>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</si>
  <si>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</si>
  <si>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</si>
  <si>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</si>
  <si>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</si>
  <si>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</si>
  <si>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</si>
  <si>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</si>
  <si>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</si>
  <si>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</si>
  <si>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</si>
  <si>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</si>
  <si>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</si>
  <si>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</si>
  <si>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</si>
  <si>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</si>
  <si>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</si>
  <si>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</si>
  <si>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</si>
  <si>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</si>
  <si>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</si>
  <si>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</si>
  <si>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</si>
  <si>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</si>
  <si>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</si>
  <si>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</si>
  <si>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</si>
  <si>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</si>
  <si>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</si>
  <si>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</si>
  <si>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</si>
  <si>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</si>
  <si>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</si>
  <si>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</si>
  <si>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</si>
  <si>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</si>
  <si>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</si>
  <si>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</si>
  <si>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</si>
  <si>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</si>
  <si>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</si>
  <si>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</si>
  <si>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</si>
  <si>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</si>
  <si>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</si>
  <si>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</si>
  <si>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</si>
  <si>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</si>
  <si>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</si>
  <si>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</si>
  <si>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</si>
  <si>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</si>
  <si>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</si>
  <si>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</si>
  <si>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</si>
  <si>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</si>
  <si>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</si>
  <si>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</si>
  <si>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</si>
  <si>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</si>
  <si>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</si>
  <si>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</si>
  <si>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</si>
  <si>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</si>
  <si>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</si>
  <si>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</si>
  <si>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</si>
  <si>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</si>
  <si>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</si>
  <si>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</si>
  <si>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</si>
  <si>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</si>
  <si>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</si>
  <si>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</si>
  <si>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</si>
  <si>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</si>
  <si>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</si>
  <si>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</si>
  <si>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</si>
  <si>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</si>
  <si>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</si>
  <si>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</si>
  <si>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</si>
  <si>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</si>
  <si>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</si>
  <si>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</si>
  <si>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</si>
  <si>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</si>
  <si>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</si>
  <si>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</si>
  <si>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</si>
  <si>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</si>
  <si>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</si>
  <si>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</si>
  <si>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</si>
  <si>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</si>
  <si>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</si>
  <si>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</si>
  <si>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</si>
  <si>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</si>
  <si>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</si>
  <si>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</si>
  <si>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</si>
  <si>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</si>
  <si>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</si>
  <si>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</si>
  <si>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</si>
  <si>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</si>
  <si>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</si>
  <si>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</si>
  <si>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</si>
  <si>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</si>
  <si>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</si>
  <si>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</si>
  <si>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</si>
  <si>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</si>
  <si>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</si>
  <si>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</si>
  <si>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</si>
  <si>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</si>
  <si>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</si>
  <si>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</si>
  <si>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</si>
  <si>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</si>
  <si>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</si>
  <si>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</si>
  <si>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</si>
  <si>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</si>
  <si>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</si>
  <si>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</si>
  <si>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</si>
  <si>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</si>
  <si>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</si>
  <si>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</si>
  <si>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</si>
  <si>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</si>
  <si>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</si>
  <si>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</si>
  <si>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</si>
  <si>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</si>
  <si>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</si>
  <si>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</si>
  <si>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</si>
  <si>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</si>
  <si>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</si>
  <si>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</si>
  <si>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</si>
  <si>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</si>
  <si>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</si>
  <si>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</si>
  <si>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</si>
  <si>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</si>
  <si>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</si>
  <si>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</si>
  <si>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</si>
  <si>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</si>
  <si>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</si>
  <si>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</si>
  <si>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</si>
  <si>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</si>
  <si>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</si>
  <si>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</si>
  <si>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</si>
  <si>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</si>
  <si>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</si>
  <si>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</si>
  <si>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</si>
  <si>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</si>
  <si>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</si>
  <si>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</si>
  <si>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</si>
  <si>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</si>
  <si>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</si>
  <si>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</si>
  <si>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</si>
  <si>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</si>
  <si>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</si>
  <si>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</si>
  <si>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</si>
  <si>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</si>
  <si>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</si>
  <si>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</si>
  <si>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</si>
  <si>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</si>
  <si>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</si>
  <si>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</si>
  <si>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</si>
  <si>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</si>
  <si>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</si>
  <si>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</si>
  <si>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</si>
  <si>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</si>
  <si>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</si>
  <si>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</si>
  <si>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</si>
  <si>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</si>
  <si>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</si>
  <si>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</si>
  <si>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</si>
  <si>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</si>
  <si>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</si>
  <si>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</si>
  <si>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</si>
  <si>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</si>
  <si>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</si>
  <si>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</si>
  <si>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</si>
  <si>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</si>
  <si>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</si>
  <si>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</si>
  <si>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</si>
  <si>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</si>
  <si>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</si>
  <si>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</si>
  <si>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</si>
  <si>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</si>
  <si>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</si>
  <si>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</si>
  <si>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</si>
  <si>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</si>
  <si>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</si>
  <si>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</si>
  <si>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</si>
  <si>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</si>
  <si>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</si>
  <si>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</si>
  <si>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</si>
  <si>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</si>
  <si>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</si>
  <si>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</si>
  <si>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</si>
  <si>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</si>
  <si>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</si>
  <si>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</si>
  <si>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</si>
  <si>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</si>
  <si>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</si>
  <si>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</si>
  <si>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</si>
  <si>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</si>
  <si>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</si>
  <si>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</si>
  <si>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</si>
  <si>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</si>
  <si>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</si>
  <si>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</si>
  <si>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</si>
  <si>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</si>
  <si>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</si>
  <si>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</si>
  <si>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</si>
  <si>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</si>
  <si>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</si>
  <si>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</si>
  <si>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</si>
  <si>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</si>
  <si>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</si>
  <si>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</si>
  <si>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</si>
  <si>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</si>
  <si>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</si>
  <si>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</si>
  <si>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</si>
  <si>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</si>
  <si>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</si>
  <si>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</si>
  <si>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</si>
  <si>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</si>
  <si>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</si>
  <si>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</si>
  <si>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</si>
  <si>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</si>
  <si>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</si>
  <si>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</si>
  <si>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</si>
  <si>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</si>
  <si>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</si>
  <si>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</si>
  <si>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</si>
  <si>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</si>
  <si>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</si>
  <si>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</si>
  <si>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</si>
  <si>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</si>
  <si>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</si>
  <si>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</si>
  <si>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</si>
  <si>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</si>
  <si>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</si>
  <si>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</si>
  <si>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</si>
  <si>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</si>
  <si>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</si>
  <si>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</si>
  <si>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</si>
  <si>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</si>
  <si>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</si>
  <si>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</si>
  <si>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</si>
  <si>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</si>
  <si>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</si>
  <si>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</si>
  <si>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</si>
  <si>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</si>
  <si>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</si>
  <si>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</si>
  <si>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</si>
  <si>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</si>
  <si>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</si>
  <si>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</si>
  <si>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</si>
  <si>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</si>
  <si>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</si>
  <si>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</si>
  <si>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</si>
  <si>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</si>
  <si>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</si>
  <si>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</si>
  <si>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</si>
  <si>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</si>
  <si>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</si>
  <si>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</si>
  <si>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</si>
  <si>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</si>
  <si>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</si>
  <si>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</si>
  <si>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</si>
  <si>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</si>
  <si>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</si>
  <si>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</si>
  <si>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</si>
  <si>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</si>
  <si>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</si>
  <si>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</si>
  <si>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</si>
  <si>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</si>
  <si>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</si>
  <si>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</si>
  <si>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</si>
  <si>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</si>
  <si>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</si>
  <si>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</si>
  <si>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</si>
  <si>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</si>
  <si>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</si>
  <si>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</si>
  <si>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</si>
  <si>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</si>
  <si>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</si>
  <si>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</si>
  <si>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</si>
  <si>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</si>
  <si>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</si>
  <si>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</si>
  <si>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</si>
  <si>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</si>
  <si>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</si>
  <si>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</si>
  <si>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</si>
  <si>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</si>
  <si>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</si>
  <si>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</si>
  <si>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</si>
  <si>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</si>
  <si>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</si>
  <si>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</si>
  <si>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</si>
  <si>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</si>
  <si>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</si>
  <si>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</si>
  <si>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</si>
  <si>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</si>
  <si>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</si>
  <si>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</si>
  <si>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</si>
  <si>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</si>
  <si>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</si>
  <si>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</si>
  <si>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</si>
  <si>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</si>
  <si>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</si>
  <si>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</si>
  <si>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</si>
  <si>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</si>
  <si>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</si>
  <si>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</si>
  <si>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</si>
  <si>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</si>
  <si>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</si>
  <si>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</si>
  <si>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</si>
  <si>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</si>
  <si>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</si>
  <si>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</si>
  <si>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</si>
  <si>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</si>
  <si>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</si>
  <si>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</si>
  <si>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</si>
  <si>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</si>
  <si>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</si>
  <si>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</si>
  <si>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</si>
  <si>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</si>
  <si>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</si>
  <si>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</si>
  <si>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</si>
  <si>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</si>
  <si>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</si>
  <si>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</si>
  <si>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</si>
  <si>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</si>
  <si>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</si>
  <si>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</si>
  <si>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</si>
  <si>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</si>
  <si>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</si>
  <si>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</si>
  <si>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</si>
  <si>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</si>
  <si>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</si>
  <si>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</si>
  <si>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</si>
  <si>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</si>
  <si>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</si>
  <si>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</si>
  <si>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</si>
  <si>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</si>
  <si>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</si>
  <si>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</si>
  <si>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</si>
  <si>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</si>
  <si>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</si>
  <si>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</si>
  <si>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</si>
  <si>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</si>
  <si>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</si>
  <si>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</si>
  <si>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</si>
  <si>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</si>
  <si>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</si>
  <si>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</si>
  <si>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</si>
  <si>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</si>
  <si>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</si>
  <si>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</si>
  <si>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</si>
  <si>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</si>
  <si>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</si>
  <si>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</si>
  <si>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</si>
  <si>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</si>
  <si>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</si>
  <si>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</si>
  <si>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</si>
  <si>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</si>
  <si>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</si>
  <si>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</si>
  <si>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</si>
  <si>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</si>
  <si>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</si>
  <si>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</si>
  <si>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</si>
  <si>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</si>
  <si>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</si>
  <si>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</si>
  <si>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</si>
  <si>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</si>
  <si>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</si>
  <si>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</si>
  <si>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</si>
  <si>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</si>
  <si>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</si>
  <si>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</si>
  <si>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</si>
  <si>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</si>
  <si>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</si>
  <si>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</si>
  <si>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</si>
  <si>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</si>
  <si>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</si>
  <si>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</si>
  <si>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</si>
  <si>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</si>
  <si>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</si>
  <si>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</si>
  <si>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</si>
  <si>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</si>
  <si>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</si>
  <si>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</si>
  <si>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</si>
  <si>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</si>
  <si>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</si>
  <si>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</si>
  <si>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</si>
  <si>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</si>
  <si>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</si>
  <si>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</si>
  <si>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</si>
  <si>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</si>
  <si>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</si>
  <si>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</si>
  <si>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</si>
  <si>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</si>
  <si>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</si>
  <si>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</si>
  <si>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</si>
  <si>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</si>
  <si>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</si>
  <si>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</si>
  <si>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</si>
  <si>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</si>
  <si>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</si>
  <si>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</si>
  <si>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</si>
  <si>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</si>
  <si>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</si>
  <si>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</si>
  <si>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</si>
  <si>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</si>
  <si>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</si>
  <si>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</si>
  <si>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</si>
  <si>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</si>
  <si>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</si>
  <si>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</si>
  <si>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</si>
  <si>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</si>
  <si>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</si>
  <si>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</si>
  <si>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</si>
  <si>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</si>
  <si>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</si>
  <si>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</si>
  <si>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</si>
  <si>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</si>
  <si>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</si>
  <si>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</si>
  <si>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</si>
  <si>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</si>
  <si>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</si>
  <si>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</si>
  <si>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</si>
  <si>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</si>
  <si>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</si>
  <si>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</si>
  <si>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</si>
  <si>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</si>
  <si>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</si>
  <si>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</si>
  <si>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</si>
  <si>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</si>
  <si>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</si>
  <si>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</si>
  <si>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</si>
  <si>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</si>
  <si>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</si>
  <si>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</si>
  <si>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</si>
  <si>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</si>
  <si>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</si>
  <si>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</si>
  <si>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</si>
  <si>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</si>
  <si>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</si>
  <si>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</si>
  <si>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</si>
  <si>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</si>
  <si>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</si>
  <si>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</si>
  <si>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</si>
  <si>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</si>
  <si>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</si>
  <si>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</si>
  <si>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</si>
  <si>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</si>
  <si>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</si>
  <si>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</si>
  <si>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</si>
  <si>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</si>
  <si>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</si>
  <si>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</si>
  <si>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</si>
  <si>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</si>
  <si>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</si>
  <si>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</si>
  <si>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</si>
  <si>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</si>
  <si>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</si>
  <si>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</si>
  <si>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</si>
  <si>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</si>
  <si>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</si>
  <si>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</si>
  <si>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</si>
  <si>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</si>
  <si>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</si>
  <si>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</si>
  <si>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</si>
  <si>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</si>
  <si>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</si>
  <si>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</si>
  <si>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</si>
  <si>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</si>
  <si>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</si>
  <si>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</si>
  <si>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</si>
  <si>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</si>
  <si>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</si>
  <si>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</si>
  <si>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</si>
  <si>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</si>
  <si>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</si>
  <si>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</si>
  <si>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</si>
  <si>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</si>
  <si>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</si>
  <si>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</si>
  <si>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</si>
  <si>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</si>
  <si>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</si>
  <si>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</si>
  <si>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</si>
  <si>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</si>
  <si>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</si>
  <si>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</si>
  <si>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</si>
  <si>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</si>
  <si>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</si>
  <si>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</si>
  <si>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</si>
  <si>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</si>
  <si>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</si>
  <si>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</si>
  <si>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</si>
  <si>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</si>
  <si>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</si>
  <si>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</si>
  <si>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</si>
  <si>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</si>
  <si>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</si>
  <si>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</si>
  <si>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</si>
  <si>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</si>
  <si>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</si>
  <si>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</si>
  <si>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</si>
  <si>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</si>
  <si>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</si>
  <si>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</si>
  <si>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</si>
  <si>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</si>
  <si>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</si>
  <si>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</si>
  <si>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</si>
  <si>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</si>
  <si>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</si>
  <si>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</si>
  <si>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</si>
  <si>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</si>
  <si>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</si>
  <si>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</si>
  <si>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</si>
  <si>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</si>
  <si>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</si>
  <si>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</si>
  <si>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</si>
  <si>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</si>
  <si>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</si>
  <si>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</si>
  <si>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</si>
  <si>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</si>
  <si>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</si>
  <si>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</si>
  <si>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</si>
  <si>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</si>
  <si>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</si>
  <si>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</si>
  <si>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</si>
  <si>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</si>
  <si>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</si>
  <si>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</si>
  <si>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</si>
  <si>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</si>
  <si>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</si>
  <si>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</si>
  <si>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</si>
  <si>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</si>
  <si>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</si>
  <si>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</si>
  <si>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</si>
  <si>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</si>
  <si>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</si>
  <si>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</si>
  <si>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</si>
  <si>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</si>
  <si>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</si>
  <si>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</si>
  <si>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</si>
  <si>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</si>
  <si>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</si>
  <si>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</si>
  <si>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</si>
  <si>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</si>
  <si>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</si>
  <si>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</si>
  <si>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</si>
  <si>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</si>
  <si>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</si>
  <si>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</si>
  <si>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</si>
  <si>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</si>
  <si>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</si>
  <si>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</si>
  <si>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</si>
  <si>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</si>
  <si>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</si>
  <si>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</si>
  <si>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</si>
  <si>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</si>
  <si>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</si>
  <si>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</si>
  <si>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</si>
  <si>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</si>
  <si>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</si>
  <si>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</si>
  <si>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</si>
  <si>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</si>
  <si>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</si>
  <si>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</si>
  <si>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</si>
  <si>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</si>
  <si>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</si>
  <si>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</si>
  <si>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</si>
  <si>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</si>
  <si>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</si>
  <si>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</si>
  <si>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</si>
  <si>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</si>
  <si>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</si>
  <si>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</si>
  <si>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</si>
  <si>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</si>
  <si>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</si>
  <si>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</si>
  <si>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</si>
  <si>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</si>
  <si>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</si>
  <si>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</si>
  <si>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</si>
  <si>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</si>
  <si>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</si>
  <si>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</si>
  <si>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</si>
  <si>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</si>
  <si>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</si>
  <si>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</si>
  <si>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</si>
  <si>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</si>
  <si>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</si>
  <si>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</si>
  <si>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</si>
  <si>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</si>
  <si>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</si>
  <si>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</si>
  <si>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</si>
  <si>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</si>
  <si>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</si>
  <si>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</si>
  <si>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</si>
  <si>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</si>
  <si>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</si>
  <si>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</si>
  <si>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</si>
  <si>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</si>
  <si>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</si>
  <si>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</si>
  <si>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</si>
  <si>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</si>
  <si>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</si>
  <si>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</si>
  <si>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</si>
  <si>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</si>
  <si>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</si>
  <si>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</si>
  <si>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</si>
  <si>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</si>
  <si>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</si>
  <si>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</si>
  <si>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</si>
  <si>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</si>
  <si>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</si>
  <si>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</si>
  <si>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</si>
  <si>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</si>
  <si>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</si>
  <si>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</si>
  <si>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</si>
  <si>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</si>
  <si>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</si>
  <si>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</si>
  <si>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</si>
  <si>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</si>
  <si>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</si>
  <si>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</si>
  <si>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</si>
  <si>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</si>
  <si>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</si>
  <si>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</si>
  <si>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</si>
  <si>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</si>
  <si>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</si>
  <si>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</si>
  <si>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</si>
  <si>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</si>
  <si>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</si>
  <si>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</si>
  <si>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</si>
  <si>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</si>
  <si>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</si>
  <si>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</si>
  <si>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</si>
  <si>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</si>
  <si>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</si>
  <si>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</si>
  <si>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</si>
  <si>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</si>
  <si>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</si>
  <si>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</si>
  <si>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</si>
  <si>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</si>
  <si>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</si>
  <si>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</si>
  <si>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</si>
  <si>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</si>
  <si>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</si>
  <si>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</si>
  <si>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</si>
  <si>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</si>
  <si>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</si>
  <si>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</si>
  <si>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</si>
  <si>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</si>
  <si>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</si>
  <si>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</si>
  <si>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</si>
  <si>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</si>
  <si>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</si>
  <si>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</si>
  <si>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</si>
  <si>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</si>
  <si>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</si>
  <si>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</si>
  <si>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</si>
  <si>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</si>
  <si>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</si>
  <si>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</si>
  <si>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</si>
  <si>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</si>
  <si>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</si>
  <si>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</si>
  <si>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</si>
  <si>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</si>
  <si>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</si>
  <si>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</si>
  <si>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</si>
  <si>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</si>
  <si>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</si>
  <si>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</si>
  <si>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</si>
  <si>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</si>
  <si>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</si>
  <si>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</si>
  <si>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</si>
  <si>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</si>
  <si>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</si>
  <si>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</si>
  <si>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</si>
  <si>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</si>
  <si>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</si>
  <si>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</si>
  <si>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</si>
  <si>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</si>
  <si>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</si>
  <si>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</si>
  <si>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</si>
  <si>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</si>
  <si>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</si>
  <si>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</si>
  <si>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</si>
  <si>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</si>
  <si>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</si>
  <si>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</si>
  <si>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</si>
  <si>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</si>
  <si>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</si>
  <si>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</si>
  <si>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</si>
  <si>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</si>
  <si>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</si>
  <si>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</si>
  <si>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</si>
  <si>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</si>
  <si>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</si>
  <si>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</si>
  <si>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</si>
  <si>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</si>
  <si>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</si>
  <si>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</si>
  <si>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</si>
  <si>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</si>
  <si>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</si>
  <si>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</si>
  <si>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</si>
  <si>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</si>
  <si>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</si>
  <si>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</si>
  <si>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</si>
  <si>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</si>
  <si>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</si>
  <si>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</si>
  <si>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</si>
  <si>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</si>
  <si>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</si>
  <si>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</si>
  <si>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</si>
  <si>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</si>
  <si>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</si>
  <si>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</si>
  <si>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</si>
  <si>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</si>
  <si>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</si>
  <si>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</si>
  <si>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</si>
  <si>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</si>
  <si>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</si>
  <si>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</si>
  <si>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</si>
  <si>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</si>
  <si>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</si>
  <si>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</si>
  <si>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</si>
  <si>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</si>
  <si>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</si>
  <si>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</si>
  <si>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</si>
  <si>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</si>
  <si>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</si>
  <si>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</si>
  <si>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</si>
  <si>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</si>
  <si>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</si>
  <si>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</si>
  <si>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</si>
  <si>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</si>
  <si>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</si>
  <si>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</si>
  <si>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</si>
  <si>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</si>
  <si>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</si>
  <si>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</si>
  <si>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</si>
  <si>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</si>
  <si>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</si>
  <si>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</si>
  <si>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</si>
  <si>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</si>
  <si>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</si>
  <si>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</si>
  <si>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</si>
  <si>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</si>
  <si>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</si>
  <si>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</si>
  <si>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</si>
  <si>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</si>
  <si>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</si>
  <si>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</si>
  <si>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</si>
  <si>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</si>
  <si>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</si>
  <si>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</si>
  <si>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</si>
  <si>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</si>
  <si>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</si>
  <si>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</si>
  <si>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</si>
  <si>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</si>
  <si>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</si>
  <si>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</si>
  <si>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</si>
  <si>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</si>
  <si>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</si>
  <si>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</si>
  <si>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</si>
  <si>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</si>
  <si>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</si>
  <si>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</si>
  <si>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</si>
  <si>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</si>
  <si>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</si>
  <si>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</si>
  <si>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</si>
  <si>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</si>
  <si>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</si>
  <si>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</si>
  <si>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</si>
  <si>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</si>
  <si>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</si>
  <si>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</si>
  <si>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</si>
  <si>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</si>
  <si>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</si>
  <si>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</si>
  <si>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</si>
  <si>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</si>
  <si>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</si>
  <si>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</si>
  <si>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</si>
  <si>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</si>
  <si>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</si>
  <si>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</si>
  <si>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</si>
  <si>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</si>
  <si>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</si>
  <si>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</si>
  <si>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</si>
  <si>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</si>
  <si>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</si>
  <si>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</si>
  <si>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</si>
  <si>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</si>
  <si>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</si>
  <si>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</si>
  <si>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</si>
  <si>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</si>
  <si>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</si>
  <si>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</si>
  <si>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</si>
  <si>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</si>
  <si>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</si>
  <si>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</si>
  <si>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</si>
  <si>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</si>
  <si>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</si>
  <si>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</si>
  <si>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</si>
  <si>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</si>
  <si>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</si>
  <si>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</si>
  <si>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</si>
  <si>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</si>
  <si>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</si>
  <si>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</si>
  <si>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</si>
  <si>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</si>
  <si>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</si>
  <si>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</si>
  <si>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</si>
  <si>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</si>
  <si>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</si>
  <si>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</si>
  <si>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</si>
  <si>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</si>
  <si>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</si>
  <si>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</si>
  <si>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</si>
  <si>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</si>
  <si>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</si>
  <si>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</si>
  <si>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</si>
  <si>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</si>
  <si>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</si>
  <si>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</si>
  <si>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</si>
  <si>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</si>
  <si>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</si>
  <si>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</si>
  <si>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</si>
  <si>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</si>
  <si>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</si>
  <si>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</si>
  <si>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</si>
  <si>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</si>
  <si>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</si>
  <si>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</si>
  <si>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</si>
  <si>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</si>
  <si>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</si>
  <si>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</si>
  <si>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</si>
  <si>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</si>
  <si>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</si>
  <si>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</si>
  <si>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</si>
  <si>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</si>
  <si>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</si>
  <si>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</si>
  <si>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</si>
  <si>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</si>
  <si>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</si>
  <si>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</si>
  <si>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</si>
  <si>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</si>
  <si>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</si>
  <si>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</si>
  <si>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</si>
  <si>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</si>
  <si>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</si>
  <si>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</si>
  <si>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</si>
  <si>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</si>
  <si>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</si>
  <si>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</si>
  <si>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</si>
  <si>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</si>
  <si>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</si>
  <si>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</si>
  <si>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</si>
  <si>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</si>
  <si>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</si>
  <si>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</si>
  <si>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</si>
  <si>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</si>
  <si>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</si>
  <si>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</si>
  <si>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</si>
  <si>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</si>
  <si>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</si>
  <si>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</si>
  <si>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</si>
  <si>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</si>
  <si>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</si>
  <si>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</si>
  <si>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</si>
  <si>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</si>
  <si>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</si>
  <si>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</si>
  <si>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</si>
  <si>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</si>
  <si>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</si>
  <si>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</si>
  <si>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</si>
  <si>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</si>
  <si>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</si>
  <si>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</si>
  <si>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</si>
  <si>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</si>
  <si>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</si>
  <si>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</si>
  <si>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</si>
  <si>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</si>
  <si>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</si>
  <si>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</si>
  <si>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</si>
  <si>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</si>
  <si>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</si>
  <si>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</si>
  <si>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</si>
  <si>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</si>
  <si>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</si>
  <si>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</si>
  <si>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</si>
  <si>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</si>
  <si>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</si>
  <si>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</si>
  <si>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</si>
  <si>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</si>
  <si>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</si>
  <si>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</si>
  <si>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</si>
  <si>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</si>
  <si>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</si>
  <si>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</si>
  <si>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</si>
  <si>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</si>
  <si>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</si>
  <si>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</si>
  <si>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</si>
  <si>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</si>
  <si>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</si>
  <si>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</si>
  <si>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</si>
  <si>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</si>
  <si>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</si>
  <si>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</si>
  <si>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</si>
  <si>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</si>
  <si>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</si>
  <si>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</si>
  <si>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</si>
  <si>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</si>
  <si>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</si>
  <si>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</si>
  <si>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</si>
  <si>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</si>
  <si>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</si>
  <si>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</si>
  <si>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</si>
  <si>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</si>
  <si>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</si>
  <si>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</si>
  <si>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</si>
  <si>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</si>
  <si>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</si>
  <si>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</si>
  <si>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</si>
  <si>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</si>
  <si>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</si>
  <si>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</si>
  <si>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</si>
  <si>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</si>
  <si>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</si>
  <si>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</si>
  <si>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</si>
  <si>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</si>
  <si>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</si>
  <si>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</si>
  <si>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</si>
  <si>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</si>
  <si>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</si>
  <si>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</si>
  <si>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</si>
  <si>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</si>
  <si>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</si>
  <si>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</si>
  <si>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</si>
  <si>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</si>
  <si>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</si>
  <si>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</si>
  <si>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</si>
  <si>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</si>
  <si>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</si>
  <si>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</si>
  <si>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</si>
  <si>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</si>
  <si>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</si>
  <si>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</si>
  <si>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</si>
  <si>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</si>
  <si>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</si>
  <si>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</si>
  <si>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</si>
  <si>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</si>
  <si>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</si>
  <si>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</si>
  <si>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</si>
  <si>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</si>
  <si>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</si>
  <si>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</si>
  <si>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</si>
  <si>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</si>
  <si>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</si>
  <si>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</si>
  <si>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</si>
  <si>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</si>
  <si>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</si>
  <si>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</si>
  <si>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</si>
  <si>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</si>
  <si>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</si>
  <si>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</si>
  <si>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</si>
  <si>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</si>
  <si>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</si>
  <si>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</si>
  <si>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</si>
  <si>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</si>
  <si>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</si>
  <si>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</si>
  <si>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</si>
  <si>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</si>
  <si>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</si>
  <si>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</si>
  <si>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</si>
  <si>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</si>
  <si>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</si>
  <si>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</si>
  <si>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</si>
  <si>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</si>
  <si>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</si>
  <si>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</si>
  <si>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</si>
  <si>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</si>
  <si>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</si>
  <si>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</si>
  <si>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</si>
  <si>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</si>
  <si>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</si>
  <si>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</si>
  <si>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</si>
  <si>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</si>
  <si>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</si>
  <si>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</si>
  <si>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</si>
  <si>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</si>
  <si>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</si>
  <si>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</si>
  <si>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</si>
  <si>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</si>
  <si>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</si>
  <si>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</si>
  <si>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</si>
  <si>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</si>
  <si>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</si>
  <si>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</si>
  <si>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</si>
  <si>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</si>
  <si>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</si>
  <si>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</si>
  <si>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</si>
  <si>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</si>
  <si>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</si>
  <si>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</si>
  <si>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</si>
  <si>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</si>
  <si>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</si>
  <si>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</si>
  <si>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</si>
  <si>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</si>
  <si>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</si>
  <si>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</si>
  <si>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</si>
  <si>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</si>
  <si>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</si>
  <si>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</si>
  <si>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</si>
  <si>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</si>
  <si>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</si>
  <si>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</si>
  <si>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</si>
  <si>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</si>
  <si>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</si>
  <si>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</si>
  <si>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</si>
  <si>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</si>
  <si>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</si>
  <si>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</si>
  <si>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</si>
  <si>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</si>
  <si>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</si>
  <si>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</si>
  <si>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</si>
  <si>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</si>
  <si>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</si>
  <si>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</si>
  <si>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</si>
  <si>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</si>
  <si>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</si>
  <si>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</si>
  <si>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</si>
  <si>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</si>
  <si>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</si>
  <si>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</si>
  <si>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</si>
  <si>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</si>
  <si>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</si>
  <si>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</si>
  <si>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</si>
  <si>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</si>
  <si>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</si>
  <si>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</si>
  <si>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</si>
  <si>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</si>
  <si>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</si>
  <si>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</si>
  <si>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</si>
  <si>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</si>
  <si>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</si>
  <si>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</si>
  <si>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</si>
  <si>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</si>
  <si>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</si>
  <si>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</si>
  <si>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</si>
  <si>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</si>
  <si>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</si>
  <si>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</si>
  <si>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</si>
  <si>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</si>
  <si>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</si>
  <si>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</si>
  <si>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</si>
  <si>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</si>
  <si>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</si>
  <si>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</si>
  <si>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</si>
  <si>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</si>
  <si>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</si>
  <si>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</si>
  <si>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</si>
  <si>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</si>
  <si>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</si>
  <si>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</si>
  <si>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</si>
  <si>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</si>
  <si>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</si>
  <si>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</si>
  <si>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</si>
  <si>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</si>
  <si>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</si>
  <si>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</si>
  <si>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</si>
  <si>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</si>
  <si>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</si>
  <si>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</si>
  <si>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</si>
  <si>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</si>
  <si>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</si>
  <si>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</si>
  <si>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</si>
  <si>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</si>
  <si>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</si>
  <si>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</si>
  <si>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</si>
  <si>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</si>
  <si>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</si>
  <si>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</si>
  <si>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</si>
  <si>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</si>
  <si>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</si>
  <si>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</si>
  <si>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</si>
  <si>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</si>
  <si>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</si>
  <si>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</si>
  <si>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</si>
  <si>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</si>
  <si>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</si>
  <si>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</si>
  <si>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</si>
  <si>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</si>
  <si>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</si>
  <si>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</si>
  <si>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</si>
  <si>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</si>
  <si>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</si>
  <si>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</si>
  <si>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</si>
  <si>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</si>
  <si>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</si>
  <si>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</si>
  <si>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</si>
  <si>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</si>
  <si>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</si>
  <si>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</si>
  <si>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</si>
  <si>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</si>
  <si>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</si>
  <si>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</si>
  <si>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</si>
  <si>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</si>
  <si>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</si>
  <si>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</si>
  <si>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</si>
  <si>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</si>
  <si>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</si>
  <si>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</si>
  <si>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</si>
  <si>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</si>
  <si>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</si>
  <si>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</si>
  <si>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</si>
  <si>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</si>
  <si>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</si>
  <si>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</si>
  <si>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</si>
  <si>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</si>
  <si>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</si>
  <si>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</si>
  <si>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</si>
  <si>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</si>
  <si>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</si>
  <si>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</si>
  <si>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</si>
  <si>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</si>
  <si>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</si>
  <si>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</si>
  <si>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</si>
  <si>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</si>
  <si>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</si>
  <si>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</si>
  <si>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</si>
  <si>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</si>
  <si>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</si>
  <si>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</si>
  <si>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</si>
  <si>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</si>
  <si>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</si>
  <si>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</si>
  <si>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</si>
  <si>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</si>
  <si>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</si>
  <si>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</si>
  <si>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</si>
  <si>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</si>
  <si>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</si>
  <si>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</si>
  <si>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</si>
  <si>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</si>
  <si>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</si>
  <si>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</si>
  <si>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</si>
  <si>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</si>
  <si>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</si>
  <si>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</si>
  <si>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</si>
  <si>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</si>
  <si>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</si>
  <si>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</si>
  <si>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</si>
  <si>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</si>
  <si>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</si>
  <si>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</si>
  <si>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</si>
  <si>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</si>
  <si>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</si>
  <si>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</si>
  <si>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</si>
  <si>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</si>
  <si>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</si>
  <si>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</si>
  <si>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</si>
  <si>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</si>
  <si>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</si>
  <si>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</si>
  <si>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</si>
  <si>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</si>
  <si>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</si>
  <si>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</si>
  <si>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</si>
  <si>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</si>
  <si>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</si>
  <si>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</si>
  <si>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</si>
  <si>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</si>
  <si>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</si>
  <si>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</si>
  <si>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</si>
  <si>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</si>
  <si>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</si>
  <si>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</si>
  <si>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</si>
  <si>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</si>
  <si>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</si>
  <si>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</si>
  <si>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</si>
  <si>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</si>
  <si>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</si>
  <si>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</si>
  <si>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</si>
  <si>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</si>
  <si>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</si>
  <si>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</si>
  <si>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</si>
  <si>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</si>
  <si>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</si>
  <si>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</si>
  <si>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</si>
  <si>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</si>
  <si>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</si>
  <si>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</si>
  <si>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</si>
  <si>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</si>
  <si>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</si>
  <si>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</si>
  <si>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</si>
  <si>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</si>
  <si>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</si>
  <si>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</si>
  <si>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</si>
  <si>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</si>
  <si>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</si>
  <si>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</si>
  <si>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</si>
  <si>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</si>
  <si>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</si>
  <si>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</si>
  <si>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</si>
  <si>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</si>
  <si>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</si>
  <si>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</si>
  <si>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</si>
  <si>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</si>
  <si>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</si>
  <si>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</si>
  <si>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</si>
  <si>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</si>
  <si>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</si>
  <si>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</si>
  <si>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</si>
  <si>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</si>
  <si>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</si>
  <si>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</si>
  <si>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</si>
  <si>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</si>
  <si>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</si>
  <si>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</si>
  <si>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</si>
  <si>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</si>
  <si>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</si>
  <si>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</si>
  <si>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</si>
  <si>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</si>
  <si>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</si>
  <si>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</si>
  <si>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</si>
  <si>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</si>
  <si>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</si>
  <si>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</si>
  <si>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</si>
  <si>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</si>
  <si>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</si>
  <si>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</si>
  <si>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</si>
  <si>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</si>
  <si>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</si>
  <si>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</si>
  <si>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</si>
  <si>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</si>
  <si>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</si>
  <si>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</si>
  <si>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</si>
  <si>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</si>
  <si>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</si>
  <si>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</si>
  <si>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</si>
  <si>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</si>
  <si>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</si>
  <si>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</si>
  <si>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</si>
  <si>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</si>
  <si>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</si>
  <si>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</si>
  <si>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</si>
  <si>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</si>
  <si>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</si>
  <si>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</si>
  <si>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</si>
  <si>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</si>
  <si>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</si>
  <si>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</si>
  <si>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</si>
  <si>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</si>
  <si>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</si>
  <si>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</si>
  <si>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</si>
  <si>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</si>
  <si>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</si>
  <si>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</si>
  <si>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</si>
  <si>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</si>
  <si>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</si>
  <si>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</si>
  <si>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</si>
  <si>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</si>
  <si>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</si>
  <si>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</si>
  <si>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</si>
  <si>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</si>
  <si>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</si>
  <si>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</si>
  <si>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</si>
  <si>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</si>
  <si>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</si>
  <si>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</si>
  <si>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</si>
  <si>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</si>
  <si>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</si>
  <si>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</si>
  <si>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</si>
  <si>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</si>
  <si>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</si>
  <si>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</si>
  <si>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</si>
  <si>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</si>
  <si>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</si>
  <si>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</si>
  <si>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</si>
  <si>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</si>
  <si>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</si>
  <si>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</si>
  <si>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</si>
  <si>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</si>
  <si>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</si>
  <si>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</si>
  <si>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</si>
  <si>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</si>
  <si>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</si>
  <si>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</si>
  <si>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</si>
  <si>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</si>
  <si>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</si>
  <si>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</si>
  <si>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</si>
  <si>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</si>
  <si>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</si>
  <si>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</si>
  <si>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</si>
  <si>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</si>
  <si>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</si>
  <si>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</si>
  <si>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</si>
  <si>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</si>
  <si>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</si>
  <si>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</si>
  <si>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</si>
  <si>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</si>
  <si>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</si>
  <si>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</si>
  <si>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</si>
  <si>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</si>
  <si>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</si>
  <si>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</si>
  <si>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</si>
  <si>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</si>
  <si>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</si>
  <si>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</si>
  <si>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</si>
  <si>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</si>
  <si>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</si>
  <si>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</si>
  <si>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</si>
  <si>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</si>
  <si>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</si>
  <si>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</si>
  <si>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</si>
  <si>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</si>
  <si>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</si>
  <si>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</si>
  <si>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</si>
  <si>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</si>
  <si>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</si>
  <si>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</si>
  <si>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</si>
  <si>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</si>
  <si>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</si>
  <si>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</si>
  <si>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</si>
  <si>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</si>
  <si>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</si>
  <si>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</si>
  <si>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</si>
  <si>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</si>
  <si>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</si>
  <si>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</si>
  <si>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</si>
  <si>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</si>
  <si>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</si>
  <si>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</si>
  <si>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</si>
  <si>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</si>
  <si>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</si>
  <si>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</si>
  <si>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</si>
  <si>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</si>
  <si>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</si>
  <si>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</si>
  <si>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</si>
  <si>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</si>
  <si>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</si>
  <si>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</si>
  <si>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</si>
  <si>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</si>
  <si>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</si>
  <si>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</si>
  <si>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</si>
  <si>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</si>
  <si>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</si>
  <si>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</si>
  <si>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</si>
  <si>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</si>
  <si>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</si>
  <si>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</si>
  <si>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</si>
  <si>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</si>
  <si>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</si>
  <si>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</si>
  <si>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</si>
  <si>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</si>
  <si>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</si>
  <si>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</si>
  <si>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</si>
  <si>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</si>
  <si>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</si>
  <si>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</si>
  <si>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</si>
  <si>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</si>
  <si>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</si>
  <si>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</si>
  <si>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</si>
  <si>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</si>
  <si>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</si>
  <si>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</si>
  <si>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</si>
  <si>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</si>
  <si>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</si>
  <si>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</si>
  <si>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</si>
  <si>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</si>
  <si>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</si>
  <si>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</si>
  <si>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</si>
  <si>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</si>
  <si>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</si>
  <si>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</si>
  <si>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</si>
  <si>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</si>
  <si>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</si>
  <si>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</si>
  <si>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</si>
  <si>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</si>
  <si>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</si>
  <si>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</si>
  <si>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</si>
  <si>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</si>
  <si>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</si>
  <si>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</si>
  <si>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</si>
  <si>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</si>
  <si>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</si>
  <si>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</si>
  <si>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</si>
  <si>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</si>
  <si>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</si>
  <si>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</si>
  <si>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</si>
  <si>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</si>
  <si>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</si>
  <si>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</si>
  <si>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</si>
  <si>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</si>
  <si>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</si>
  <si>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</si>
  <si>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</si>
  <si>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</si>
  <si>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</si>
  <si>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</si>
  <si>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</si>
  <si>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</si>
  <si>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</si>
  <si>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</si>
  <si>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</si>
  <si>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</si>
  <si>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</si>
  <si>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</si>
  <si>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</si>
  <si>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</si>
  <si>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</si>
  <si>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</si>
  <si>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</si>
  <si>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</si>
  <si>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</si>
  <si>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</si>
  <si>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</si>
  <si>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</si>
  <si>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</si>
  <si>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</si>
  <si>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</si>
  <si>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</si>
  <si>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</si>
  <si>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</si>
  <si>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</si>
  <si>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</si>
  <si>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</si>
  <si>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</si>
  <si>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</si>
  <si>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</si>
  <si>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</si>
  <si>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</si>
  <si>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</si>
  <si>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</si>
  <si>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</si>
  <si>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</si>
  <si>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</si>
  <si>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</si>
  <si>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</si>
  <si>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</si>
  <si>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</si>
  <si>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</si>
  <si>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</si>
  <si>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</si>
  <si>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</si>
  <si>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</si>
  <si>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</si>
  <si>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</si>
  <si>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</si>
  <si>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</si>
  <si>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</si>
  <si>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</si>
  <si>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</si>
  <si>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</si>
  <si>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</si>
  <si>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</si>
  <si>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</si>
  <si>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</si>
  <si>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</si>
  <si>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</si>
  <si>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</si>
  <si>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</si>
  <si>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</si>
  <si>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</si>
  <si>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</si>
  <si>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</si>
  <si>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</si>
  <si>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</si>
  <si>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</si>
  <si>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</si>
  <si>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</si>
  <si>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</si>
  <si>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</si>
  <si>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</si>
  <si>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</si>
  <si>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</si>
  <si>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</si>
  <si>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</si>
  <si>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</si>
  <si>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</si>
  <si>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</si>
  <si>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</si>
  <si>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</si>
  <si>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</si>
  <si>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</si>
  <si>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</si>
  <si>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</si>
  <si>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</si>
  <si>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</si>
  <si>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</si>
  <si>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</si>
  <si>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</si>
  <si>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</si>
  <si>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</si>
  <si>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</si>
  <si>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</si>
  <si>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</si>
  <si>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</si>
  <si>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</si>
  <si>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</si>
  <si>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</si>
  <si>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</si>
  <si>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</si>
  <si>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</si>
  <si>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</si>
  <si>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</si>
  <si>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</si>
  <si>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</si>
  <si>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</si>
  <si>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</si>
  <si>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</si>
  <si>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</si>
  <si>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</si>
  <si>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</si>
  <si>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</si>
  <si>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</si>
  <si>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</si>
  <si>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</si>
  <si>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</si>
  <si>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</si>
  <si>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</si>
  <si>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</si>
  <si>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</si>
  <si>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</si>
  <si>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</si>
  <si>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</si>
  <si>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</si>
  <si>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</si>
  <si>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</si>
  <si>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</si>
  <si>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</si>
  <si>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</si>
  <si>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</si>
  <si>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</si>
  <si>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</si>
  <si>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</si>
  <si>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</si>
  <si>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</si>
  <si>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</si>
  <si>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</si>
  <si>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</si>
  <si>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</si>
  <si>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</si>
  <si>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</si>
  <si>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</si>
  <si>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</si>
  <si>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</si>
  <si>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</si>
  <si>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</si>
  <si>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</si>
  <si>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</si>
  <si>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</si>
  <si>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</si>
  <si>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</si>
  <si>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</si>
  <si>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</si>
  <si>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</si>
  <si>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</si>
  <si>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</si>
  <si>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</si>
  <si>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</si>
  <si>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</si>
  <si>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</si>
  <si>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</si>
  <si>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</si>
  <si>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</si>
  <si>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</si>
  <si>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</si>
  <si>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</si>
  <si>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</si>
  <si>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</si>
  <si>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</si>
  <si>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</si>
  <si>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</si>
  <si>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</si>
  <si>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</si>
  <si>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</si>
  <si>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</si>
  <si>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</si>
  <si>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</si>
  <si>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</si>
  <si>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</si>
  <si>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</si>
  <si>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</si>
  <si>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</si>
  <si>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</si>
  <si>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</si>
  <si>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</si>
  <si>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</si>
  <si>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</si>
  <si>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</si>
  <si>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</si>
  <si>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</si>
  <si>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</si>
  <si>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</si>
  <si>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</si>
  <si>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</si>
  <si>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</si>
  <si>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</si>
  <si>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</si>
  <si>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</si>
  <si>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</si>
  <si>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</si>
  <si>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</si>
  <si>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</si>
  <si>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</si>
  <si>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</si>
  <si>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</si>
  <si>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</si>
  <si>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</si>
  <si>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</si>
  <si>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</si>
  <si>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</si>
  <si>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</si>
  <si>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</si>
  <si>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</si>
  <si>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</si>
  <si>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</si>
  <si>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</si>
  <si>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</si>
  <si>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</si>
  <si>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</si>
  <si>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</si>
  <si>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</si>
  <si>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</si>
  <si>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</si>
  <si>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</si>
  <si>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</si>
  <si>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</si>
  <si>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</si>
  <si>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</si>
  <si>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</si>
  <si>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</si>
  <si>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</si>
  <si>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</si>
  <si>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</si>
  <si>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</si>
  <si>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</si>
  <si>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</si>
  <si>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</si>
  <si>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</si>
  <si>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</si>
  <si>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</si>
  <si>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</si>
  <si>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</si>
  <si>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</si>
  <si>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</si>
  <si>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</si>
  <si>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</si>
  <si>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</si>
  <si>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</si>
  <si>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</si>
  <si>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</si>
  <si>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</si>
  <si>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</si>
  <si>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</si>
  <si>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</si>
  <si>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</si>
  <si>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</si>
  <si>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</si>
  <si>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</si>
  <si>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</si>
  <si>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</si>
  <si>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</si>
  <si>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</si>
  <si>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</si>
  <si>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</si>
  <si>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</si>
  <si>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</si>
  <si>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</si>
  <si>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</si>
  <si>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</si>
  <si>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</si>
  <si>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</si>
  <si>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</si>
  <si>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</si>
  <si>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</si>
  <si>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</si>
  <si>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</si>
  <si>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</si>
  <si>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</si>
  <si>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</si>
  <si>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</si>
  <si>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</si>
  <si>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</si>
  <si>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</si>
  <si>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</si>
  <si>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</si>
  <si>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</si>
  <si>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</si>
  <si>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</si>
  <si>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</si>
  <si>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</si>
  <si>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</si>
  <si>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</si>
  <si>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</si>
  <si>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</si>
  <si>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</si>
  <si>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</si>
  <si>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</si>
  <si>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</si>
  <si>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</si>
  <si>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</si>
  <si>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</si>
  <si>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</si>
  <si>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</si>
  <si>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</si>
  <si>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</si>
  <si>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</si>
  <si>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</si>
  <si>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</si>
  <si>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</si>
  <si>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</si>
  <si>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</si>
  <si>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</si>
  <si>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</si>
  <si>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</si>
  <si>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</si>
  <si>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</si>
  <si>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</si>
  <si>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</si>
  <si>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</si>
  <si>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</si>
  <si>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</si>
  <si>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</si>
  <si>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</si>
  <si>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</si>
  <si>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</si>
  <si>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</si>
  <si>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</si>
  <si>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</si>
  <si>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</si>
  <si>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</si>
  <si>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</si>
  <si>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</si>
  <si>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</si>
  <si>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</si>
  <si>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</si>
  <si>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</si>
  <si>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</si>
  <si>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</si>
  <si>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</si>
  <si>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</si>
  <si>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</si>
  <si>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</si>
  <si>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</si>
  <si>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</si>
  <si>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</si>
  <si>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</si>
  <si>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</si>
  <si>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</si>
  <si>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</si>
  <si>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</si>
  <si>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</si>
  <si>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</si>
  <si>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</si>
  <si>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</si>
  <si>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</si>
  <si>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</si>
  <si>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</si>
  <si>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</si>
  <si>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</si>
  <si>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</si>
  <si>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</si>
  <si>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</si>
  <si>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</si>
  <si>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</si>
  <si>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</si>
  <si>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</si>
  <si>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</si>
  <si>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</si>
  <si>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</si>
  <si>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</si>
  <si>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</si>
  <si>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</si>
  <si>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</si>
  <si>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</si>
  <si>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</si>
  <si>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</si>
  <si>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</si>
  <si>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</si>
  <si>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</si>
  <si>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</si>
  <si>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</si>
  <si>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</si>
  <si>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</si>
  <si>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</si>
  <si>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</si>
  <si>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</si>
  <si>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</si>
  <si>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</si>
  <si>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</si>
  <si>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</si>
  <si>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</si>
  <si>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</si>
  <si>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</si>
  <si>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</si>
  <si>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</si>
  <si>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</si>
  <si>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</si>
  <si>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</si>
  <si>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</si>
  <si>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</si>
  <si>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</si>
  <si>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</si>
  <si>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</si>
  <si>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</si>
  <si>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</si>
  <si>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</si>
  <si>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</si>
  <si>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</si>
  <si>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</si>
  <si>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</si>
  <si>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</si>
  <si>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</si>
  <si>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</si>
  <si>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</si>
  <si>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</si>
  <si>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</si>
  <si>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</si>
  <si>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</si>
  <si>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</si>
  <si>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</si>
  <si>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</si>
  <si>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</si>
  <si>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</si>
  <si>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</si>
  <si>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</si>
  <si>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</si>
  <si>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</si>
  <si>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</si>
  <si>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</si>
  <si>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</si>
  <si>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</si>
  <si>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</si>
  <si>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</si>
  <si>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</si>
  <si>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</si>
  <si>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</si>
  <si>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</si>
  <si>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</si>
  <si>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</si>
  <si>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</si>
  <si>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</si>
  <si>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</si>
  <si>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</si>
  <si>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</si>
  <si>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</si>
  <si>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</si>
  <si>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</si>
  <si>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</si>
  <si>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</si>
  <si>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</si>
  <si>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</si>
  <si>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</si>
  <si>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</si>
  <si>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</si>
  <si>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</si>
  <si>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</si>
  <si>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</si>
  <si>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</si>
  <si>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</si>
  <si>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</si>
  <si>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</si>
  <si>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</si>
  <si>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</si>
  <si>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</si>
  <si>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</si>
  <si>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</si>
  <si>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</si>
  <si>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</si>
  <si>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</si>
  <si>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</si>
  <si>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</si>
  <si>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</si>
  <si>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</si>
  <si>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</si>
  <si>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</si>
  <si>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</si>
  <si>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</si>
  <si>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</si>
  <si>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</si>
  <si>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</si>
  <si>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</si>
  <si>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</si>
  <si>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</si>
  <si>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</si>
  <si>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</si>
  <si>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</si>
  <si>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</si>
  <si>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</si>
  <si>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</si>
  <si>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</si>
  <si>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</si>
  <si>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</si>
  <si>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</si>
  <si>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</si>
  <si>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</si>
  <si>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</si>
  <si>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</si>
  <si>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</si>
  <si>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</si>
  <si>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</si>
  <si>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</si>
  <si>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</si>
  <si>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</si>
  <si>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</si>
  <si>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</si>
  <si>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</si>
  <si>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</si>
  <si>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</si>
  <si>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</si>
  <si>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</si>
  <si>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</si>
  <si>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</si>
  <si>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</si>
  <si>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</si>
  <si>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</si>
  <si>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</si>
  <si>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</si>
  <si>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</si>
  <si>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</si>
  <si>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</si>
  <si>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</si>
  <si>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</si>
  <si>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</si>
  <si>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</si>
  <si>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</si>
  <si>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</si>
  <si>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</si>
  <si>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</si>
  <si>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</si>
  <si>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</si>
  <si>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</si>
  <si>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</si>
  <si>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</si>
  <si>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</si>
  <si>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</si>
  <si>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</si>
  <si>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</si>
  <si>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</si>
  <si>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</si>
  <si>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</si>
  <si>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</si>
  <si>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</si>
  <si>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</si>
  <si>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</si>
  <si>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</si>
  <si>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</si>
  <si>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</si>
  <si>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</si>
  <si>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</si>
  <si>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</si>
  <si>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</si>
  <si>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</si>
  <si>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</si>
  <si>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</si>
  <si>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</si>
  <si>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</si>
  <si>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</si>
  <si>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</si>
  <si>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</si>
  <si>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</si>
  <si>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</si>
  <si>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</si>
  <si>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</si>
  <si>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</si>
  <si>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</si>
  <si>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</si>
  <si>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</si>
  <si>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</si>
  <si>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</si>
  <si>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</si>
  <si>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</si>
  <si>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</si>
  <si>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</si>
  <si>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</si>
  <si>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</si>
  <si>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</si>
  <si>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</si>
  <si>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</si>
  <si>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</si>
  <si>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</si>
  <si>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</si>
  <si>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</si>
  <si>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</si>
  <si>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</si>
  <si>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</si>
  <si>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</si>
  <si>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</si>
  <si>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</si>
  <si>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</si>
  <si>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</si>
  <si>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</si>
  <si>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</si>
  <si>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</si>
  <si>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</si>
  <si>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</si>
  <si>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</si>
  <si>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</si>
  <si>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</si>
  <si>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</si>
  <si>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</si>
  <si>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</si>
  <si>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</si>
  <si>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</si>
  <si>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</si>
  <si>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</si>
  <si>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</si>
  <si>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</si>
  <si>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</si>
  <si>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</si>
  <si>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</si>
  <si>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</si>
  <si>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</si>
  <si>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</si>
  <si>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</si>
  <si>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</si>
  <si>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</si>
  <si>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</si>
  <si>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</si>
  <si>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</si>
  <si>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</si>
  <si>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</si>
  <si>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</si>
  <si>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</si>
  <si>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</si>
  <si>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</si>
  <si>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</si>
  <si>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</si>
  <si>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</si>
  <si>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</si>
  <si>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</si>
  <si>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</si>
  <si>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</si>
  <si>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</si>
  <si>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</si>
  <si>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</si>
  <si>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</si>
  <si>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</si>
  <si>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</si>
  <si>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</si>
  <si>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</si>
  <si>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</si>
  <si>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</si>
  <si>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</si>
  <si>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</si>
  <si>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</si>
  <si>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</si>
  <si>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</si>
  <si>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</si>
  <si>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</si>
  <si>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</si>
  <si>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</si>
  <si>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</si>
  <si>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</si>
  <si>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</si>
  <si>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</si>
  <si>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</si>
  <si>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</si>
  <si>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</si>
  <si>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</si>
  <si>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</si>
  <si>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</si>
  <si>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</si>
  <si>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</si>
  <si>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</si>
  <si>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</si>
  <si>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</si>
  <si>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</si>
  <si>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</si>
  <si>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</si>
  <si>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</si>
  <si>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</si>
  <si>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</si>
  <si>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</si>
  <si>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</si>
  <si>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</si>
  <si>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</si>
  <si>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</si>
  <si>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</si>
  <si>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</si>
  <si>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</si>
  <si>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</si>
  <si>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</si>
  <si>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</si>
  <si>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</si>
  <si>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</si>
  <si>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</si>
  <si>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</si>
  <si>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</si>
  <si>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</si>
  <si>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</si>
  <si>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</si>
  <si>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</si>
  <si>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</si>
  <si>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</si>
  <si>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</si>
  <si>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</si>
  <si>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</si>
  <si>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</si>
  <si>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</si>
  <si>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</si>
  <si>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</si>
  <si>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</si>
  <si>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</si>
  <si>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</si>
  <si>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</si>
  <si>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</si>
  <si>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</si>
  <si>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</si>
  <si>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</si>
  <si>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</si>
  <si>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</si>
  <si>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</si>
  <si>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</si>
  <si>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</si>
  <si>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</si>
  <si>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</si>
  <si>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</si>
  <si>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</si>
  <si>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</si>
  <si>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</si>
  <si>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</si>
  <si>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</si>
  <si>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</si>
  <si>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</si>
  <si>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</si>
  <si>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</si>
  <si>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</si>
  <si>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</si>
  <si>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</si>
  <si>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</si>
  <si>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</si>
  <si>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</si>
  <si>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</si>
  <si>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</si>
  <si>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</si>
  <si>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</si>
  <si>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</si>
  <si>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</si>
  <si>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</si>
  <si>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</si>
  <si>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</si>
  <si>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</si>
  <si>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</si>
  <si>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</si>
  <si>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</si>
  <si>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</si>
  <si>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</si>
  <si>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</si>
  <si>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</si>
  <si>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</si>
  <si>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</si>
  <si>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</si>
  <si>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</si>
  <si>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</si>
  <si>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</si>
  <si>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</si>
  <si>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</si>
  <si>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</si>
  <si>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</si>
  <si>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</si>
  <si>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</si>
  <si>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</si>
  <si>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</si>
  <si>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</si>
  <si>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</si>
  <si>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</si>
  <si>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</si>
  <si>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</si>
  <si>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</si>
  <si>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</si>
  <si>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</si>
  <si>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</si>
  <si>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</si>
  <si>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</si>
  <si>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</si>
  <si>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</si>
  <si>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</si>
  <si>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</si>
  <si>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</si>
  <si>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</si>
  <si>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</si>
  <si>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</si>
  <si>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</si>
  <si>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</si>
  <si>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</si>
  <si>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</si>
  <si>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</si>
  <si>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</si>
  <si>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</si>
  <si>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</si>
  <si>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</si>
  <si>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</si>
  <si>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</si>
  <si>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</si>
  <si>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</si>
  <si>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</si>
  <si>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</si>
  <si>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</si>
  <si>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</si>
  <si>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</si>
  <si>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</si>
  <si>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</si>
  <si>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</si>
  <si>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</si>
  <si>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</si>
  <si>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</si>
  <si>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</si>
  <si>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</si>
  <si>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</si>
  <si>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</si>
  <si>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</si>
  <si>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</si>
  <si>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</si>
  <si>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</si>
  <si>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</si>
  <si>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</si>
  <si>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</si>
  <si>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</si>
  <si>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</si>
  <si>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</si>
  <si>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</si>
  <si>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</si>
  <si>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</si>
  <si>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</si>
  <si>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</si>
  <si>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</si>
  <si>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</si>
  <si>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</si>
  <si>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</si>
  <si>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</si>
  <si>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</si>
  <si>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</si>
  <si>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</si>
  <si>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</si>
  <si>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</si>
  <si>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</si>
  <si>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</si>
  <si>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</si>
  <si>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</si>
  <si>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</si>
  <si>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</si>
  <si>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</si>
  <si>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</si>
  <si>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</si>
  <si>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</si>
  <si>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</si>
  <si>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</si>
  <si>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</si>
  <si>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</si>
  <si>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</si>
  <si>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</si>
  <si>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</si>
  <si>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</si>
  <si>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</si>
  <si>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</si>
  <si>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</si>
  <si>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</si>
  <si>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</si>
  <si>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</si>
  <si>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</si>
  <si>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</si>
  <si>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</si>
  <si>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</si>
  <si>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</si>
  <si>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</si>
  <si>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</si>
  <si>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</si>
  <si>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</si>
  <si>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</si>
  <si>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</si>
  <si>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</si>
  <si>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</si>
  <si>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</si>
  <si>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</si>
  <si>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</si>
  <si>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</si>
  <si>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</si>
  <si>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</si>
  <si>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</si>
  <si>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</si>
  <si>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</si>
  <si>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</si>
  <si>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</si>
  <si>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</si>
  <si>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</si>
  <si>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</si>
  <si>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</si>
  <si>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</si>
  <si>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</si>
  <si>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</si>
  <si>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</si>
  <si>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</si>
  <si>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</si>
  <si>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</si>
  <si>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</si>
  <si>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</si>
  <si>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</si>
  <si>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</si>
  <si>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</si>
  <si>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</si>
  <si>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</si>
  <si>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</si>
  <si>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</si>
  <si>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</si>
  <si>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</si>
  <si>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</si>
  <si>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</si>
  <si>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</si>
  <si>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</si>
  <si>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</si>
  <si>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</si>
  <si>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</si>
  <si>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</si>
  <si>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</si>
  <si>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</si>
  <si>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</si>
  <si>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</si>
  <si>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</si>
  <si>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</si>
  <si>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</si>
  <si>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</si>
  <si>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</si>
  <si>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</si>
  <si>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</si>
  <si>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</si>
  <si>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</si>
  <si>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</si>
  <si>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</si>
  <si>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</si>
  <si>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</si>
  <si>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</si>
  <si>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</si>
  <si>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</si>
  <si>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</si>
  <si>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</si>
  <si>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</si>
  <si>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</si>
  <si>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</si>
  <si>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</si>
  <si>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</si>
  <si>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</si>
  <si>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</si>
  <si>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</si>
  <si>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</si>
  <si>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</si>
  <si>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</si>
  <si>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</si>
  <si>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</si>
  <si>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</si>
  <si>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</si>
  <si>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</si>
  <si>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</si>
  <si>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</si>
  <si>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</si>
  <si>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</si>
  <si>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</si>
  <si>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</si>
  <si>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</si>
  <si>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</si>
  <si>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</si>
  <si>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</si>
  <si>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</si>
  <si>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</si>
  <si>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</si>
  <si>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</si>
  <si>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</si>
  <si>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</si>
  <si>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</si>
  <si>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</si>
  <si>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</si>
  <si>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</si>
  <si>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</si>
  <si>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</si>
  <si>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</si>
  <si>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</si>
  <si>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</si>
  <si>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</si>
  <si>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</si>
  <si>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</si>
  <si>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</si>
  <si>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</si>
  <si>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</si>
  <si>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</si>
  <si>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</si>
  <si>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</si>
  <si>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</si>
  <si>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</si>
  <si>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</si>
  <si>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</si>
  <si>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</si>
  <si>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</si>
  <si>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</si>
  <si>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</si>
  <si>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</si>
  <si>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</si>
  <si>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</si>
  <si>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</si>
  <si>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</si>
  <si>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</si>
  <si>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</si>
  <si>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</si>
  <si>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</si>
  <si>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</si>
  <si>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</si>
  <si>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</si>
  <si>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</si>
  <si>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</si>
  <si>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</si>
  <si>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</si>
  <si>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</si>
  <si>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</si>
  <si>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</si>
  <si>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</si>
  <si>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</si>
  <si>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</si>
  <si>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</si>
  <si>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</si>
  <si>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</si>
  <si>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</si>
  <si>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</si>
  <si>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</si>
  <si>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</si>
  <si>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</si>
  <si>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</si>
  <si>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</si>
  <si>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</si>
  <si>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</si>
  <si>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</si>
  <si>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</si>
  <si>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</si>
  <si>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</si>
  <si>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</si>
  <si>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</si>
  <si>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</si>
  <si>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</si>
  <si>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</si>
  <si>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</si>
  <si>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</si>
  <si>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</si>
  <si>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</si>
  <si>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</si>
  <si>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</si>
  <si>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</si>
  <si>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</si>
  <si>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</si>
  <si>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</si>
  <si>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</si>
  <si>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</si>
  <si>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</si>
  <si>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</si>
  <si>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</si>
  <si>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</si>
  <si>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</si>
  <si>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</si>
  <si>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</si>
  <si>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</si>
  <si>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</si>
  <si>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</si>
  <si>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</si>
  <si>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</si>
  <si>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</si>
  <si>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</si>
  <si>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</si>
  <si>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</si>
  <si>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</si>
  <si>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</si>
  <si>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</si>
  <si>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</si>
  <si>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</si>
  <si>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</si>
  <si>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</si>
  <si>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</si>
  <si>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</si>
  <si>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</si>
  <si>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</si>
  <si>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</si>
  <si>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</si>
  <si>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</si>
  <si>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</si>
  <si>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</si>
  <si>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</si>
  <si>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</si>
  <si>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</si>
  <si>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</si>
  <si>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</si>
  <si>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</si>
  <si>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</si>
  <si>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</si>
  <si>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</si>
  <si>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</si>
  <si>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</si>
  <si>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</si>
  <si>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</si>
  <si>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</si>
  <si>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</si>
  <si>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</si>
  <si>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</si>
  <si>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</si>
  <si>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</si>
  <si>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</si>
  <si>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</si>
  <si>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</si>
  <si>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</si>
  <si>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</si>
  <si>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</si>
  <si>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</si>
  <si>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</si>
  <si>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</si>
  <si>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</si>
  <si>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</si>
  <si>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</si>
  <si>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</si>
  <si>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</si>
  <si>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</si>
  <si>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</si>
  <si>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</si>
  <si>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</si>
  <si>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</si>
  <si>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</si>
  <si>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</si>
  <si>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</si>
  <si>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</si>
  <si>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</si>
  <si>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</si>
  <si>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</si>
  <si>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</si>
  <si>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</si>
  <si>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</si>
  <si>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</si>
  <si>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</si>
  <si>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</si>
  <si>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</si>
  <si>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</si>
  <si>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</si>
  <si>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</si>
  <si>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</si>
  <si>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</si>
  <si>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</si>
  <si>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</si>
  <si>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</si>
  <si>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</si>
  <si>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</si>
  <si>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</si>
  <si>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</si>
  <si>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</si>
  <si>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</si>
  <si>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</si>
  <si>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</si>
  <si>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</si>
  <si>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</si>
  <si>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</si>
  <si>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</si>
  <si>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</si>
  <si>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</si>
  <si>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</si>
  <si>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</si>
  <si>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</si>
  <si>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</si>
  <si>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</si>
  <si>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</si>
  <si>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</si>
  <si>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</si>
  <si>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</si>
  <si>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</si>
  <si>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</si>
  <si>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</si>
  <si>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</si>
  <si>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</si>
  <si>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</si>
  <si>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</si>
  <si>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</si>
  <si>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</si>
  <si>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</si>
  <si>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</si>
  <si>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</si>
  <si>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</si>
  <si>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</si>
  <si>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</si>
  <si>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</si>
  <si>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</si>
  <si>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</si>
  <si>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</si>
  <si>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</si>
  <si>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</si>
  <si>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</si>
  <si>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</si>
  <si>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</si>
  <si>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</si>
  <si>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</si>
  <si>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</si>
  <si>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</si>
  <si>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</si>
  <si>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</si>
  <si>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</si>
  <si>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</si>
  <si>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</si>
  <si>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</si>
  <si>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</si>
  <si>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</si>
  <si>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</si>
  <si>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</si>
  <si>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</si>
  <si>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</si>
  <si>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</si>
  <si>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</si>
  <si>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</si>
  <si>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</si>
  <si>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</si>
  <si>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</si>
  <si>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</si>
  <si>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</si>
  <si>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</si>
  <si>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</si>
  <si>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</si>
  <si>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</si>
  <si>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</si>
  <si>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</si>
  <si>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</si>
  <si>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</si>
  <si>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</si>
  <si>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</si>
  <si>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</si>
  <si>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</si>
  <si>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</si>
  <si>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</si>
  <si>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</si>
  <si>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</si>
  <si>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</si>
  <si>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</si>
  <si>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</si>
  <si>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</si>
  <si>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</si>
  <si>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</si>
  <si>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</si>
  <si>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</si>
  <si>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</si>
  <si>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</si>
  <si>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</si>
  <si>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</si>
  <si>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</si>
  <si>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</si>
  <si>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</si>
  <si>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</si>
  <si>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</si>
  <si>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</si>
  <si>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</si>
  <si>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</si>
  <si>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</si>
  <si>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</si>
  <si>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</si>
  <si>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</si>
  <si>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</si>
  <si>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</si>
  <si>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</si>
  <si>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</si>
  <si>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</si>
  <si>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</si>
  <si>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</si>
  <si>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</si>
  <si>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</si>
  <si>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</si>
  <si>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</si>
  <si>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</si>
  <si>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</si>
  <si>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</si>
  <si>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</si>
  <si>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</si>
  <si>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</si>
  <si>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</si>
  <si>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</si>
  <si>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</si>
  <si>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</si>
  <si>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</si>
  <si>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</si>
  <si>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</si>
  <si>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</si>
  <si>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</si>
  <si>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</si>
  <si>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</si>
  <si>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</si>
  <si>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</si>
  <si>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</si>
  <si>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</si>
  <si>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</si>
  <si>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</si>
  <si>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</si>
  <si>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</si>
  <si>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</si>
  <si>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</si>
  <si>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</si>
  <si>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</si>
  <si>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</si>
  <si>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</si>
  <si>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</si>
  <si>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</si>
  <si>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</si>
  <si>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</si>
  <si>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</si>
  <si>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</si>
  <si>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</si>
  <si>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</si>
  <si>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</si>
  <si>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</si>
  <si>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</si>
  <si>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</si>
  <si>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</si>
  <si>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</si>
  <si>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</si>
  <si>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</si>
  <si>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</si>
  <si>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</si>
  <si>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</si>
  <si>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</si>
  <si>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</si>
  <si>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</si>
  <si>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</si>
  <si>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</si>
  <si>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</si>
  <si>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</si>
  <si>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</si>
  <si>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</si>
  <si>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</si>
  <si>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</si>
  <si>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</si>
  <si>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</si>
  <si>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</si>
  <si>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</si>
  <si>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</si>
  <si>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</si>
  <si>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</si>
  <si>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</si>
  <si>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</si>
  <si>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</si>
  <si>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</si>
  <si>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</si>
  <si>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</si>
  <si>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</si>
  <si>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</si>
  <si>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</si>
  <si>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</si>
  <si>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</si>
  <si>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</si>
  <si>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</si>
  <si>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</si>
  <si>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</si>
  <si>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</si>
  <si>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</si>
  <si>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</si>
  <si>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</si>
  <si>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</si>
  <si>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</si>
  <si>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</si>
  <si>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</si>
  <si>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</si>
  <si>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</si>
  <si>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</si>
  <si>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</si>
  <si>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</si>
  <si>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</si>
  <si>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</si>
  <si>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</si>
  <si>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</si>
  <si>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</si>
  <si>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</si>
  <si>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</si>
  <si>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</si>
  <si>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</si>
  <si>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</si>
  <si>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</si>
  <si>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</si>
  <si>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</si>
  <si>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</si>
  <si>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</si>
  <si>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</si>
  <si>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</si>
  <si>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</si>
  <si>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</si>
  <si>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</si>
  <si>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</si>
  <si>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</si>
  <si>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</si>
  <si>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</si>
  <si>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</si>
  <si>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</si>
  <si>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</si>
  <si>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</si>
  <si>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</si>
  <si>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</si>
  <si>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</si>
  <si>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</si>
  <si>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</si>
  <si>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</si>
  <si>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</si>
  <si>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</si>
  <si>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</si>
  <si>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</si>
  <si>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</si>
  <si>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</si>
  <si>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</si>
  <si>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</si>
  <si>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</si>
  <si>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</si>
  <si>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</si>
  <si>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</si>
  <si>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</si>
  <si>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</si>
  <si>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</si>
  <si>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</si>
  <si>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</si>
  <si>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</si>
  <si>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</si>
  <si>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</si>
  <si>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</si>
  <si>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</si>
  <si>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</si>
  <si>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</si>
  <si>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</si>
  <si>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</si>
  <si>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</si>
  <si>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</si>
  <si>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</si>
  <si>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</si>
  <si>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</si>
  <si>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</si>
  <si>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</si>
  <si>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</si>
  <si>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</si>
  <si>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</si>
  <si>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</si>
  <si>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</si>
  <si>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</si>
  <si>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</si>
  <si>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</si>
  <si>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</si>
  <si>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</si>
  <si>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</si>
  <si>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</si>
  <si>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</si>
  <si>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</si>
  <si>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</si>
  <si>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</si>
  <si>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</si>
  <si>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</si>
  <si>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</si>
  <si>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</si>
  <si>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</si>
  <si>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</si>
  <si>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</si>
  <si>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</si>
  <si>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</si>
  <si>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</si>
  <si>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</si>
  <si>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</si>
  <si>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</si>
  <si>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</si>
  <si>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</si>
  <si>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</si>
  <si>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</si>
  <si>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</si>
  <si>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</si>
  <si>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</si>
  <si>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</si>
  <si>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</si>
  <si>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</si>
  <si>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</si>
  <si>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</si>
  <si>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</si>
  <si>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</si>
  <si>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</si>
  <si>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</si>
  <si>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</si>
  <si>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</si>
  <si>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</si>
  <si>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</si>
  <si>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</si>
  <si>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</si>
  <si>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</si>
  <si>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</si>
  <si>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</si>
  <si>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</si>
  <si>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</si>
  <si>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</si>
  <si>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</si>
  <si>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</si>
  <si>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</si>
  <si>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</si>
  <si>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</si>
  <si>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</si>
  <si>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</si>
  <si>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</si>
  <si>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</si>
  <si>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</si>
  <si>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</si>
  <si>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</si>
  <si>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</si>
  <si>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</si>
  <si>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</si>
  <si>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</si>
  <si>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</si>
  <si>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</si>
  <si>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</si>
  <si>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</si>
  <si>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</si>
  <si>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</si>
  <si>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</si>
  <si>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</si>
  <si>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</si>
  <si>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</si>
  <si>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</si>
  <si>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</si>
  <si>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</si>
  <si>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</si>
  <si>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</si>
  <si>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</si>
  <si>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</si>
  <si>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</si>
  <si>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</si>
  <si>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</si>
  <si>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</si>
  <si>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</si>
  <si>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</si>
  <si>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</si>
  <si>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</si>
  <si>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</si>
  <si>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</si>
  <si>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</si>
  <si>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</si>
  <si>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</si>
  <si>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</si>
  <si>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</si>
  <si>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</si>
  <si>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</si>
  <si>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</si>
  <si>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</si>
  <si>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</si>
  <si>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</si>
  <si>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</si>
  <si>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</si>
  <si>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</si>
  <si>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</si>
  <si>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</si>
  <si>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</si>
  <si>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</si>
  <si>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</si>
  <si>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</si>
  <si>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</si>
  <si>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</si>
  <si>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</si>
  <si>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</si>
  <si>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</si>
  <si>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</si>
  <si>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</si>
  <si>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</si>
  <si>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</si>
  <si>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</si>
  <si>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</si>
  <si>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</si>
  <si>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</si>
  <si>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</si>
  <si>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</si>
  <si>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</si>
  <si>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</si>
  <si>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</si>
  <si>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</si>
  <si>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</si>
  <si>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</si>
  <si>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</si>
  <si>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</si>
  <si>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</si>
  <si>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</si>
  <si>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</si>
  <si>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</si>
  <si>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</si>
  <si>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</si>
  <si>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</si>
  <si>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</si>
  <si>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</si>
  <si>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</si>
  <si>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</si>
  <si>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</si>
  <si>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</si>
  <si>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</si>
  <si>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</si>
  <si>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</si>
  <si>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</si>
  <si>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</si>
  <si>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</si>
  <si>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</si>
  <si>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</si>
  <si>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</si>
  <si>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</si>
  <si>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</si>
  <si>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</si>
  <si>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</si>
  <si>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</si>
  <si>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</si>
  <si>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</si>
  <si>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</si>
  <si>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</si>
  <si>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</si>
  <si>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</si>
  <si>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</si>
  <si>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</si>
  <si>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</si>
  <si>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</si>
  <si>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</si>
  <si>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</si>
  <si>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</si>
  <si>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</si>
  <si>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</si>
  <si>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</si>
  <si>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</si>
  <si>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</si>
  <si>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</si>
  <si>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</si>
  <si>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</si>
  <si>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</si>
  <si>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</si>
  <si>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</si>
  <si>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</si>
  <si>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</si>
  <si>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</si>
  <si>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</si>
  <si>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</si>
  <si>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</si>
  <si>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</si>
  <si>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</si>
  <si>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</si>
  <si>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</si>
  <si>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</si>
  <si>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</si>
  <si>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</si>
  <si>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</si>
  <si>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</si>
  <si>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</si>
  <si>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</si>
  <si>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</si>
  <si>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</si>
  <si>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</si>
  <si>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</si>
  <si>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</si>
  <si>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</si>
  <si>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</si>
  <si>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</si>
  <si>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</si>
  <si>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</si>
  <si>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</si>
  <si>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</si>
  <si>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</si>
  <si>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</si>
  <si>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</si>
  <si>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</si>
  <si>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</si>
  <si>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</si>
  <si>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</si>
  <si>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</si>
  <si>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</si>
  <si>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</si>
  <si>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</si>
  <si>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</si>
  <si>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</si>
  <si>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</si>
  <si>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</si>
  <si>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</si>
  <si>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</si>
  <si>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</si>
  <si>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</si>
  <si>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</si>
  <si>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</si>
  <si>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</si>
  <si>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</si>
  <si>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</si>
  <si>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</si>
  <si>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</si>
  <si>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</si>
  <si>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</si>
  <si>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</si>
  <si>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</si>
  <si>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</si>
  <si>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</si>
  <si>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</si>
  <si>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</si>
  <si>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</si>
  <si>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</si>
  <si>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</si>
  <si>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</si>
  <si>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</si>
  <si>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</si>
  <si>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</si>
  <si>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</si>
  <si>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</si>
  <si>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</si>
  <si>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</si>
  <si>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</si>
  <si>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</si>
  <si>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</si>
  <si>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</si>
  <si>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</si>
  <si>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</si>
  <si>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</si>
  <si>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</si>
  <si>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</si>
  <si>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</si>
  <si>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</si>
  <si>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</si>
  <si>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</si>
  <si>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</si>
  <si>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</si>
  <si>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</si>
  <si>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</si>
  <si>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</si>
  <si>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</si>
  <si>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</si>
  <si>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</si>
  <si>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</si>
  <si>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</si>
  <si>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</si>
  <si>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</si>
  <si>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</si>
  <si>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</si>
  <si>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</si>
  <si>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</si>
  <si>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</si>
  <si>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</si>
  <si>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</si>
  <si>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</si>
  <si>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</si>
  <si>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</si>
  <si>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</si>
  <si>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</si>
  <si>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</si>
  <si>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</si>
  <si>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</si>
  <si>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</si>
  <si>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</si>
  <si>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</si>
  <si>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</si>
  <si>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</si>
  <si>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</si>
  <si>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</si>
  <si>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</si>
  <si>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</si>
  <si>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</si>
  <si>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</si>
  <si>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</si>
  <si>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</si>
  <si>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</si>
  <si>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</si>
  <si>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</si>
  <si>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</si>
  <si>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</si>
  <si>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</si>
  <si>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</si>
  <si>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</si>
  <si>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</si>
  <si>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</si>
  <si>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</si>
  <si>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</si>
  <si>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</si>
  <si>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</si>
  <si>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</si>
  <si>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</si>
  <si>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</si>
  <si>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</si>
  <si>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</si>
  <si>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</si>
  <si>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</si>
  <si>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</si>
  <si>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</si>
  <si>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</si>
  <si>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</si>
  <si>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</si>
  <si>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</si>
  <si>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</si>
  <si>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</si>
  <si>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</si>
  <si>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</si>
  <si>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</si>
  <si>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</si>
  <si>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</si>
  <si>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</si>
  <si>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</si>
  <si>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</si>
  <si>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</si>
  <si>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</si>
  <si>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</si>
  <si>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</si>
  <si>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</si>
  <si>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</si>
  <si>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</si>
  <si>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</si>
  <si>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</si>
  <si>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</si>
  <si>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</si>
  <si>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</si>
  <si>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</si>
  <si>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</si>
  <si>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</si>
  <si>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</si>
  <si>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</si>
  <si>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</si>
  <si>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</si>
  <si>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</si>
  <si>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</si>
  <si>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</si>
  <si>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</si>
  <si>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</si>
  <si>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</si>
  <si>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</si>
  <si>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</si>
  <si>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</si>
  <si>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</si>
  <si>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</si>
  <si>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</si>
  <si>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</si>
  <si>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</si>
  <si>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</si>
  <si>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</si>
  <si>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</si>
  <si>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</si>
  <si>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</si>
  <si>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</si>
  <si>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</si>
  <si>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</si>
  <si>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</si>
  <si>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</si>
  <si>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</si>
  <si>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</si>
  <si>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</si>
  <si>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</si>
  <si>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</si>
  <si>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</si>
  <si>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</si>
  <si>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</si>
  <si>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</si>
  <si>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</si>
  <si>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</si>
  <si>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</si>
  <si>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</si>
  <si>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</si>
  <si>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</si>
  <si>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</si>
  <si>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</si>
  <si>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</si>
  <si>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</si>
  <si>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</si>
  <si>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</si>
  <si>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</si>
  <si>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</si>
  <si>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</si>
  <si>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</si>
  <si>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</si>
  <si>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</si>
  <si>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</si>
  <si>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</si>
  <si>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</si>
  <si>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</si>
  <si>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</si>
  <si>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</si>
  <si>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</si>
  <si>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</si>
  <si>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</si>
  <si>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</si>
  <si>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</si>
  <si>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</si>
  <si>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</si>
  <si>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</si>
  <si>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</si>
  <si>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</si>
  <si>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</si>
  <si>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</si>
  <si>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</si>
  <si>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</si>
  <si>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</si>
  <si>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</si>
  <si>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</si>
  <si>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</si>
  <si>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</si>
  <si>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</si>
  <si>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</si>
  <si>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</si>
  <si>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</si>
  <si>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</si>
  <si>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</si>
  <si>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</si>
  <si>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</si>
  <si>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</si>
  <si>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</si>
  <si>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</si>
  <si>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</si>
  <si>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</si>
  <si>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</si>
  <si>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</si>
  <si>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</si>
  <si>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</si>
  <si>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</si>
  <si>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</si>
  <si>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</si>
  <si>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</si>
  <si>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</si>
  <si>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</si>
  <si>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</si>
  <si>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</si>
  <si>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</si>
  <si>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</si>
  <si>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</si>
  <si>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</si>
  <si>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</si>
  <si>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</si>
  <si>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</si>
  <si>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</si>
  <si>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</si>
  <si>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</si>
  <si>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</si>
  <si>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</si>
  <si>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</si>
  <si>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</si>
  <si>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</si>
  <si>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</si>
  <si>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</si>
  <si>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</si>
  <si>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</si>
  <si>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</si>
  <si>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</si>
  <si>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</si>
  <si>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</si>
  <si>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</si>
  <si>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</si>
  <si>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</si>
  <si>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</si>
  <si>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</si>
  <si>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</si>
  <si>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</si>
  <si>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</si>
  <si>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</si>
  <si>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</si>
  <si>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</si>
  <si>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</si>
  <si>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</si>
  <si>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</si>
  <si>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</si>
  <si>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</si>
  <si>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</si>
  <si>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</si>
  <si>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</si>
  <si>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</si>
  <si>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</si>
  <si>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</si>
  <si>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</si>
  <si>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</si>
  <si>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</si>
  <si>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</si>
  <si>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</si>
  <si>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</si>
  <si>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</si>
  <si>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</si>
  <si>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</si>
  <si>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</si>
  <si>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</si>
  <si>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</si>
  <si>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</si>
  <si>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</si>
  <si>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</si>
  <si>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</si>
  <si>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</si>
  <si>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</si>
  <si>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</si>
  <si>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</si>
  <si>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</si>
  <si>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</si>
  <si>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</si>
  <si>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</si>
  <si>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</si>
  <si>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</si>
  <si>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</si>
  <si>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</si>
  <si>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</si>
  <si>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</si>
  <si>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</si>
  <si>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</si>
  <si>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</si>
  <si>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</si>
  <si>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</si>
  <si>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</si>
  <si>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</si>
  <si>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</si>
  <si>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</si>
  <si>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</si>
  <si>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</si>
  <si>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</si>
  <si>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</si>
  <si>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</si>
  <si>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</si>
  <si>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</si>
  <si>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</si>
  <si>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</si>
  <si>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</si>
  <si>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</si>
  <si>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</si>
  <si>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</si>
  <si>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</si>
  <si>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</si>
  <si>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</si>
  <si>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</si>
  <si>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</si>
  <si>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</si>
  <si>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</si>
  <si>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</si>
  <si>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</si>
  <si>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</si>
  <si>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</si>
  <si>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</si>
  <si>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</si>
  <si>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</si>
  <si>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</si>
  <si>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</si>
  <si>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</si>
  <si>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</si>
  <si>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</si>
  <si>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</si>
  <si>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</si>
  <si>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</si>
  <si>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</si>
  <si>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</si>
  <si>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</si>
  <si>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</si>
  <si>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</si>
  <si>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</si>
  <si>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</si>
  <si>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</si>
  <si>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</si>
  <si>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</si>
  <si>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</si>
  <si>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</si>
  <si>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</si>
  <si>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</si>
  <si>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</si>
  <si>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</si>
  <si>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</si>
  <si>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</si>
  <si>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</si>
  <si>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</si>
  <si>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</si>
  <si>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</si>
  <si>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</si>
  <si>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</si>
  <si>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</si>
  <si>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</si>
  <si>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</si>
  <si>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</si>
  <si>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</si>
  <si>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</si>
  <si>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</si>
  <si>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</si>
  <si>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</si>
  <si>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</si>
  <si>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</si>
  <si>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</si>
  <si>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</si>
  <si>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</si>
  <si>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</si>
  <si>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</si>
  <si>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</si>
  <si>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</si>
  <si>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</si>
  <si>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</si>
  <si>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</si>
  <si>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</si>
  <si>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</si>
  <si>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</si>
  <si>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</si>
  <si>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</si>
  <si>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</si>
  <si>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</si>
  <si>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</si>
  <si>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</si>
  <si>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</si>
  <si>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</si>
  <si>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</si>
  <si>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</si>
  <si>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</si>
  <si>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</si>
  <si>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</si>
  <si>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</si>
  <si>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</si>
  <si>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</si>
  <si>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</si>
  <si>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</si>
  <si>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</si>
  <si>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</si>
  <si>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</si>
  <si>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</si>
  <si>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</si>
  <si>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</si>
  <si>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</si>
  <si>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</si>
  <si>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</si>
  <si>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</si>
  <si>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</si>
  <si>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</si>
  <si>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</si>
  <si>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</si>
  <si>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</si>
  <si>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</si>
  <si>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</si>
  <si>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</si>
  <si>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</si>
  <si>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</si>
  <si>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</si>
  <si>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</si>
  <si>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</si>
  <si>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</si>
  <si>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</si>
  <si>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</si>
  <si>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</si>
  <si>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</si>
  <si>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</si>
  <si>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</si>
  <si>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</si>
  <si>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</si>
  <si>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</si>
  <si>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</si>
  <si>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</si>
  <si>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</si>
  <si>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</si>
  <si>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</si>
  <si>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</si>
  <si>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</si>
  <si>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</si>
  <si>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</si>
  <si>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</si>
  <si>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</si>
  <si>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</si>
  <si>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</si>
  <si>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</si>
  <si>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</si>
  <si>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</si>
  <si>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</si>
  <si>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</si>
  <si>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</si>
  <si>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</si>
  <si>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</si>
  <si>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</si>
  <si>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</si>
  <si>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</si>
  <si>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</si>
  <si>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</si>
  <si>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</si>
  <si>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</si>
  <si>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</si>
  <si>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</si>
  <si>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</si>
  <si>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</si>
  <si>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</si>
  <si>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</si>
  <si>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</si>
  <si>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</si>
  <si>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</si>
  <si>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</si>
  <si>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</si>
  <si>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</si>
  <si>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</si>
  <si>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</si>
  <si>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</si>
  <si>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</si>
  <si>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</si>
  <si>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</si>
  <si>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</si>
  <si>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</si>
  <si>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</si>
  <si>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</si>
  <si>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</si>
  <si>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</si>
  <si>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</si>
  <si>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</si>
  <si>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</si>
  <si>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</si>
  <si>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</si>
  <si>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</si>
  <si>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</si>
  <si>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</si>
  <si>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</si>
  <si>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</si>
  <si>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</si>
  <si>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</si>
  <si>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</si>
  <si>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</si>
  <si>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</si>
  <si>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</si>
  <si>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</si>
  <si>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</si>
  <si>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</si>
  <si>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</si>
  <si>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</si>
  <si>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</si>
  <si>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</si>
  <si>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</si>
  <si>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</si>
  <si>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</si>
  <si>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</si>
  <si>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</si>
  <si>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</si>
  <si>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</si>
  <si>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</si>
  <si>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</si>
  <si>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</si>
  <si>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</si>
  <si>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</si>
  <si>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</si>
  <si>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</si>
  <si>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</si>
  <si>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</si>
  <si>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</si>
  <si>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</si>
  <si>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</si>
  <si>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</si>
  <si>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</si>
  <si>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</si>
  <si>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</si>
  <si>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</si>
  <si>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</si>
  <si>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</si>
  <si>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</si>
  <si>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</si>
  <si>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</si>
  <si>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</si>
  <si>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</si>
  <si>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</si>
  <si>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</si>
  <si>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</si>
  <si>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</si>
  <si>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</si>
  <si>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</si>
  <si>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</si>
  <si>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</si>
  <si>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</si>
  <si>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</si>
  <si>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</si>
  <si>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</si>
  <si>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</si>
  <si>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</si>
  <si>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</si>
  <si>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</si>
  <si>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</si>
  <si>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</si>
  <si>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</si>
  <si>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</si>
  <si>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</si>
  <si>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</si>
  <si>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</si>
  <si>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</si>
  <si>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</si>
  <si>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</si>
  <si>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</si>
  <si>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</si>
  <si>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</si>
  <si>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</si>
  <si>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</si>
  <si>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</si>
  <si>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</si>
  <si>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</si>
  <si>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</si>
  <si>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</si>
  <si>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</si>
  <si>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</si>
  <si>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</si>
  <si>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</si>
  <si>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</si>
  <si>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</si>
  <si>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</si>
  <si>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</si>
  <si>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</si>
  <si>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</si>
  <si>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</si>
  <si>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</si>
  <si>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</si>
  <si>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</si>
  <si>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</si>
  <si>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</si>
  <si>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</si>
  <si>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</si>
  <si>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</si>
  <si>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</si>
  <si>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</si>
  <si>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</si>
  <si>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</si>
  <si>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</si>
  <si>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</si>
  <si>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</si>
  <si>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</si>
  <si>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</si>
  <si>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</si>
  <si>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</si>
  <si>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</si>
  <si>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</si>
  <si>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</si>
  <si>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</si>
  <si>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</si>
  <si>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</si>
  <si>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</si>
  <si>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</si>
  <si>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</si>
  <si>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</si>
  <si>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</si>
  <si>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</si>
  <si>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</si>
  <si>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</si>
  <si>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</si>
  <si>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</si>
  <si>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</si>
  <si>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</si>
  <si>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</si>
  <si>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</si>
  <si>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</si>
  <si>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</si>
  <si>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</si>
  <si>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</si>
  <si>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</si>
  <si>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</si>
  <si>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</si>
  <si>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</si>
  <si>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</si>
  <si>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</si>
  <si>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</si>
  <si>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</si>
  <si>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</si>
  <si>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</si>
  <si>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</si>
  <si>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</si>
  <si>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</si>
  <si>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</si>
  <si>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</si>
  <si>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</si>
  <si>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</si>
  <si>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</si>
  <si>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</si>
  <si>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</si>
  <si>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</si>
  <si>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</si>
  <si>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</si>
  <si>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</si>
  <si>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</si>
  <si>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</si>
  <si>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</si>
  <si>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</si>
  <si>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</si>
  <si>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</si>
  <si>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</si>
  <si>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</si>
  <si>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</si>
  <si>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</si>
  <si>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</si>
  <si>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</si>
  <si>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</si>
  <si>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</si>
  <si>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</si>
  <si>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</si>
  <si>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</si>
  <si>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</si>
  <si>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</si>
  <si>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</si>
  <si>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</si>
  <si>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</si>
  <si>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</si>
  <si>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</si>
  <si>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</si>
  <si>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</si>
  <si>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</si>
  <si>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</si>
  <si>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</si>
  <si>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</si>
  <si>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</si>
  <si>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</si>
  <si>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</si>
  <si>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</si>
  <si>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</si>
  <si>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</si>
  <si>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</si>
  <si>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</si>
  <si>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</si>
  <si>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</si>
  <si>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</si>
  <si>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</si>
  <si>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</si>
  <si>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</si>
  <si>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</si>
  <si>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</si>
  <si>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</si>
  <si>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</si>
  <si>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</si>
  <si>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</si>
  <si>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</si>
  <si>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</si>
  <si>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</si>
  <si>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</si>
  <si>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</si>
  <si>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</si>
  <si>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</si>
  <si>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</si>
  <si>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</si>
  <si>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</si>
  <si>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</si>
  <si>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</si>
  <si>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</si>
  <si>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</si>
  <si>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</si>
  <si>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</si>
  <si>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</si>
  <si>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</si>
  <si>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</si>
  <si>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</si>
  <si>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</si>
  <si>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</si>
  <si>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</si>
  <si>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</si>
  <si>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</si>
  <si>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</si>
  <si>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</si>
  <si>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</si>
  <si>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</si>
  <si>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</si>
  <si>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</si>
  <si>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</si>
  <si>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</si>
  <si>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</si>
  <si>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</si>
  <si>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</si>
  <si>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</si>
  <si>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</si>
  <si>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</si>
  <si>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</si>
  <si>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</si>
  <si>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</si>
  <si>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</si>
  <si>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</si>
  <si>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</si>
  <si>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</si>
  <si>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</si>
  <si>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</si>
  <si>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</si>
  <si>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</si>
  <si>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</si>
  <si>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</si>
  <si>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</si>
  <si>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</si>
  <si>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</si>
  <si>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</si>
  <si>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</si>
  <si>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</si>
  <si>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</si>
  <si>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</si>
  <si>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</si>
  <si>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</si>
  <si>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</si>
  <si>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</si>
  <si>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</si>
  <si>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</si>
  <si>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</si>
  <si>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</si>
  <si>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</si>
  <si>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</si>
  <si>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</si>
  <si>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</si>
  <si>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</si>
  <si>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</si>
  <si>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</si>
  <si>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</si>
  <si>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</si>
  <si>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</si>
  <si>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</si>
  <si>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</si>
  <si>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</si>
  <si>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</si>
  <si>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</si>
  <si>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</si>
  <si>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</si>
  <si>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</si>
  <si>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</si>
  <si>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</si>
  <si>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</si>
  <si>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</si>
  <si>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</si>
  <si>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</si>
  <si>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</si>
  <si>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</si>
  <si>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</si>
  <si>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</si>
  <si>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</si>
  <si>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</si>
  <si>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</si>
  <si>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</si>
  <si>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</si>
  <si>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</si>
  <si>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</si>
  <si>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</si>
  <si>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</si>
  <si>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</si>
  <si>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</si>
  <si>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</si>
  <si>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</si>
  <si>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</si>
  <si>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</si>
  <si>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</si>
  <si>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</si>
  <si>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</si>
  <si>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</si>
  <si>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</si>
  <si>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</si>
  <si>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</si>
  <si>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</si>
  <si>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</si>
  <si>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</si>
  <si>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</si>
  <si>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</si>
  <si>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</si>
  <si>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</si>
  <si>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</si>
  <si>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</si>
  <si>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</si>
  <si>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</si>
  <si>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</si>
  <si>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</si>
  <si>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</si>
  <si>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</si>
  <si>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</si>
  <si>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</si>
  <si>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</si>
  <si>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</si>
  <si>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</si>
  <si>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</si>
  <si>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</si>
  <si>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</si>
  <si>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</si>
  <si>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</si>
  <si>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</si>
  <si>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</si>
  <si>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</si>
  <si>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</si>
  <si>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</si>
  <si>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</si>
  <si>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</si>
  <si>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</si>
  <si>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</si>
  <si>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</si>
  <si>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</si>
  <si>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</si>
  <si>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</si>
  <si>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</si>
  <si>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</si>
  <si>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</si>
  <si>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</si>
  <si>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</si>
  <si>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</si>
  <si>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</si>
  <si>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</si>
  <si>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</si>
  <si>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</si>
  <si>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</si>
  <si>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</si>
  <si>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</si>
  <si>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</si>
  <si>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</si>
  <si>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</si>
  <si>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</si>
  <si>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</si>
  <si>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</si>
  <si>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</si>
  <si>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</si>
  <si>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</si>
  <si>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</si>
  <si>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</si>
  <si>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</si>
  <si>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</si>
  <si>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</si>
  <si>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</si>
  <si>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</si>
  <si>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</si>
  <si>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</si>
  <si>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</si>
  <si>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</si>
  <si>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</si>
  <si>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</si>
  <si>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</si>
  <si>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</si>
  <si>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</si>
  <si>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</si>
  <si>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</si>
  <si>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</si>
  <si>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</si>
  <si>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</si>
  <si>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</si>
  <si>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</si>
  <si>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</si>
  <si>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</si>
  <si>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</si>
  <si>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</si>
  <si>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</si>
  <si>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</si>
  <si>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</si>
  <si>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</si>
  <si>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</si>
  <si>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</si>
  <si>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</si>
  <si>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</si>
  <si>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</si>
  <si>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</si>
  <si>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</si>
  <si>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</si>
  <si>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</si>
  <si>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</si>
  <si>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</si>
  <si>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</si>
  <si>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</si>
  <si>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</si>
  <si>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</si>
  <si>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</si>
  <si>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</si>
  <si>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</si>
  <si>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</si>
  <si>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</si>
  <si>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</si>
  <si>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</si>
  <si>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</si>
  <si>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</si>
  <si>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</si>
  <si>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</si>
  <si>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</si>
  <si>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</si>
  <si>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</si>
  <si>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</si>
  <si>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</si>
  <si>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</si>
  <si>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</si>
  <si>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</si>
  <si>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</si>
  <si>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</si>
  <si>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</si>
  <si>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</si>
  <si>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</si>
  <si>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</si>
  <si>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</si>
  <si>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</si>
  <si>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</si>
  <si>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</si>
  <si>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</si>
  <si>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</si>
  <si>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</si>
  <si>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</si>
  <si>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</si>
  <si>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</si>
  <si>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</si>
  <si>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</si>
  <si>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</si>
  <si>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</si>
  <si>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</si>
  <si>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</si>
  <si>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</si>
  <si>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</si>
  <si>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</si>
  <si>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</si>
  <si>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</si>
  <si>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</si>
  <si>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</si>
  <si>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</si>
  <si>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</si>
  <si>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</si>
  <si>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</si>
  <si>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</si>
  <si>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</si>
  <si>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</si>
  <si>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</si>
  <si>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</si>
  <si>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</si>
  <si>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</si>
  <si>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</si>
  <si>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</si>
  <si>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</si>
  <si>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</si>
  <si>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</si>
  <si>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</si>
  <si>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</si>
  <si>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</si>
  <si>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</si>
  <si>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</si>
  <si>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</si>
  <si>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</si>
  <si>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</si>
  <si>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</si>
  <si>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</si>
  <si>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</si>
  <si>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</si>
  <si>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</si>
  <si>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</si>
  <si>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</si>
  <si>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</si>
  <si>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</si>
  <si>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</si>
  <si>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</si>
  <si>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</si>
  <si>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</si>
  <si>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</si>
  <si>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</si>
  <si>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</si>
  <si>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</si>
  <si>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</si>
  <si>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</si>
  <si>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</si>
  <si>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</si>
  <si>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</si>
  <si>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</si>
  <si>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</si>
  <si>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</si>
  <si>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</si>
  <si>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</si>
  <si>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</si>
  <si>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</si>
  <si>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</si>
  <si>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</si>
  <si>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</si>
  <si>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</si>
  <si>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</si>
  <si>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</si>
  <si>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</si>
  <si>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</si>
  <si>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</si>
  <si>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</si>
  <si>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</si>
  <si>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</si>
  <si>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</si>
  <si>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</si>
  <si>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</si>
  <si>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</si>
  <si>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</si>
  <si>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</si>
  <si>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</si>
  <si>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</si>
  <si>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</si>
  <si>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</si>
  <si>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</si>
  <si>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</si>
  <si>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</si>
  <si>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</si>
  <si>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</si>
  <si>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</si>
  <si>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</si>
  <si>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</si>
  <si>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</si>
  <si>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</si>
  <si>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</si>
  <si>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</si>
  <si>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</si>
  <si>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</si>
  <si>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</si>
  <si>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</si>
  <si>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</si>
  <si>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</si>
  <si>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</si>
  <si>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</si>
  <si>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</si>
  <si>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</si>
  <si>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</si>
  <si>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</si>
  <si>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</si>
  <si>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</si>
  <si>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</si>
  <si>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</si>
  <si>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</si>
  <si>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</si>
  <si>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</si>
  <si>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</si>
  <si>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</si>
  <si>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</si>
  <si>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</si>
  <si>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</si>
  <si>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</si>
  <si>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</si>
  <si>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</si>
  <si>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</si>
  <si>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</si>
  <si>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</si>
  <si>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</si>
  <si>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</si>
  <si>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</si>
  <si>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</si>
  <si>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</si>
  <si>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</si>
  <si>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</si>
  <si>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</si>
  <si>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</si>
  <si>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</si>
  <si>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</si>
  <si>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</si>
  <si>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</si>
  <si>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</si>
  <si>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</si>
  <si>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</si>
  <si>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</si>
  <si>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</si>
  <si>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</si>
  <si>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</si>
  <si>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</si>
  <si>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</si>
  <si>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</si>
  <si>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</si>
  <si>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</si>
  <si>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</si>
  <si>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</si>
  <si>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</si>
  <si>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</si>
  <si>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</si>
  <si>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</si>
  <si>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</si>
  <si>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</si>
  <si>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</si>
  <si>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</si>
  <si>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</si>
  <si>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</si>
  <si>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</si>
  <si>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</si>
  <si>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</si>
  <si>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</si>
  <si>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</si>
  <si>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</si>
  <si>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</si>
  <si>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</si>
  <si>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</si>
  <si>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</si>
  <si>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</si>
  <si>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</si>
  <si>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</si>
  <si>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</si>
  <si>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</si>
  <si>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</si>
  <si>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</si>
  <si>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</si>
  <si>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</si>
  <si>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</si>
  <si>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</si>
  <si>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</si>
  <si>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</si>
  <si>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</si>
  <si>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</si>
  <si>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</si>
  <si>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</si>
  <si>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</si>
  <si>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</si>
  <si>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</si>
  <si>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</si>
  <si>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</si>
  <si>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</si>
  <si>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</si>
  <si>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</si>
  <si>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</si>
  <si>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</si>
  <si>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</si>
  <si>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</si>
  <si>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</si>
  <si>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</si>
  <si>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</si>
  <si>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</si>
  <si>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</si>
  <si>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</si>
  <si>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</si>
  <si>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</si>
  <si>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</si>
  <si>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</si>
  <si>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</si>
  <si>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</si>
  <si>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</si>
  <si>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</si>
  <si>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</si>
  <si>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</si>
  <si>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</si>
  <si>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</si>
  <si>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</si>
  <si>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</si>
  <si>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</si>
  <si>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</si>
  <si>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</si>
  <si>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</si>
  <si>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</si>
  <si>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</si>
  <si>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</si>
  <si>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</si>
  <si>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</si>
  <si>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</si>
  <si>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</si>
  <si>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</si>
  <si>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</si>
  <si>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</si>
  <si>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</si>
  <si>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</si>
  <si>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</si>
  <si>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</si>
  <si>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</si>
  <si>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</si>
  <si>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</si>
  <si>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</si>
  <si>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</si>
  <si>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</si>
  <si>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</si>
  <si>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</si>
  <si>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</si>
  <si>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</si>
  <si>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</si>
  <si>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</si>
  <si>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</si>
  <si>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</si>
  <si>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</si>
  <si>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</si>
  <si>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</si>
  <si>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</si>
  <si>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</si>
  <si>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</si>
  <si>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</si>
  <si>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</si>
  <si>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</si>
  <si>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</si>
  <si>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</si>
  <si>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</si>
  <si>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</si>
  <si>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</si>
  <si>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</si>
  <si>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</si>
  <si>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</si>
  <si>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</si>
  <si>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</si>
  <si>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</si>
  <si>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</si>
  <si>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</si>
  <si>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</si>
  <si>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</si>
  <si>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</si>
  <si>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</si>
  <si>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</si>
  <si>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</si>
  <si>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</si>
  <si>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</si>
  <si>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</si>
  <si>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</si>
  <si>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</si>
  <si>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</si>
  <si>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</si>
  <si>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</si>
  <si>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</si>
  <si>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</si>
  <si>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</si>
  <si>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</si>
  <si>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</si>
  <si>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</si>
  <si>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</si>
  <si>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</si>
  <si>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</si>
  <si>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</si>
  <si>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</si>
  <si>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</si>
  <si>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</si>
  <si>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</si>
  <si>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</si>
  <si>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</si>
  <si>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</si>
  <si>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</si>
  <si>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</si>
  <si>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</si>
  <si>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</si>
  <si>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</si>
  <si>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</si>
  <si>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</si>
  <si>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</si>
  <si>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</si>
  <si>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</si>
  <si>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</si>
  <si>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</si>
  <si>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</si>
  <si>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</si>
  <si>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</si>
  <si>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</si>
  <si>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</si>
  <si>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</si>
  <si>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</si>
  <si>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</si>
  <si>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</si>
  <si>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</si>
  <si>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</si>
  <si>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</si>
  <si>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</si>
  <si>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</si>
  <si>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</si>
  <si>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</si>
  <si>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</si>
  <si>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</si>
  <si>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</si>
  <si>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</si>
  <si>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</si>
  <si>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</si>
  <si>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</si>
  <si>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</si>
  <si>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</si>
  <si>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</si>
  <si>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</si>
  <si>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</si>
  <si>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</si>
  <si>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</si>
  <si>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</si>
  <si>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</si>
  <si>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</si>
  <si>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</si>
  <si>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</si>
  <si>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</si>
  <si>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</si>
  <si>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</si>
  <si>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</si>
  <si>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</si>
  <si>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</si>
  <si>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</si>
  <si>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</si>
  <si>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</si>
  <si>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</si>
  <si>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</si>
  <si>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</si>
  <si>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</si>
  <si>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</si>
  <si>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</si>
  <si>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</si>
  <si>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</si>
  <si>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</si>
  <si>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</si>
  <si>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</si>
  <si>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</si>
  <si>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</si>
  <si>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</si>
  <si>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</si>
  <si>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</si>
  <si>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</si>
  <si>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</si>
  <si>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</si>
  <si>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</si>
  <si>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</si>
  <si>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</si>
  <si>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</si>
  <si>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</si>
  <si>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</si>
  <si>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</si>
  <si>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</si>
  <si>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</si>
  <si>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</si>
  <si>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</si>
  <si>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</si>
  <si>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</si>
  <si>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</si>
  <si>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</si>
  <si>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</si>
  <si>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</si>
  <si>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</si>
  <si>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</si>
  <si>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</si>
  <si>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</si>
  <si>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</si>
  <si>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</si>
  <si>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</si>
  <si>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</si>
  <si>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</si>
  <si>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</si>
  <si>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</si>
  <si>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</si>
  <si>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</si>
  <si>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</si>
  <si>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</si>
  <si>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</si>
  <si>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</si>
  <si>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</si>
  <si>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</si>
  <si>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</si>
  <si>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</si>
  <si>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</si>
  <si>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</si>
  <si>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</si>
  <si>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</si>
  <si>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</si>
  <si>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</si>
  <si>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</si>
  <si>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</si>
  <si>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</si>
  <si>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</si>
  <si>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</si>
  <si>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</si>
  <si>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</si>
  <si>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</si>
  <si>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</si>
  <si>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</si>
  <si>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</si>
  <si>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</si>
  <si>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</si>
  <si>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</si>
  <si>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</si>
  <si>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</si>
  <si>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</si>
  <si>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</si>
  <si>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</si>
  <si>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</si>
  <si>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</si>
  <si>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</si>
  <si>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</si>
  <si>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</si>
  <si>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</si>
  <si>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</si>
  <si>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</si>
  <si>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</si>
  <si>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</si>
  <si>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</si>
  <si>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</si>
  <si>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</si>
  <si>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</si>
  <si>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</si>
  <si>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</si>
  <si>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</si>
  <si>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</si>
  <si>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</si>
  <si>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</si>
  <si>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</si>
  <si>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</si>
  <si>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</si>
  <si>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</si>
  <si>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</si>
  <si>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</si>
  <si>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</si>
  <si>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</si>
  <si>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</si>
  <si>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</si>
  <si>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</si>
  <si>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</si>
  <si>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</si>
  <si>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</si>
  <si>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</si>
  <si>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</si>
  <si>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</si>
  <si>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</si>
  <si>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</si>
  <si>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</si>
  <si>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</si>
  <si>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</si>
  <si>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</si>
  <si>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</si>
  <si>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</si>
  <si>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</si>
  <si>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</si>
  <si>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</si>
  <si>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</si>
  <si>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</si>
  <si>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</si>
  <si>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</si>
  <si>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</si>
  <si>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</si>
  <si>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</si>
  <si>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</si>
  <si>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</si>
  <si>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</si>
  <si>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</si>
  <si>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</si>
  <si>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</si>
  <si>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</si>
  <si>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</si>
  <si>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</si>
  <si>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</si>
  <si>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</si>
  <si>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</si>
  <si>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</si>
  <si>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</si>
  <si>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</si>
  <si>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</si>
  <si>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</si>
  <si>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</si>
  <si>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</si>
  <si>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</si>
  <si>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</si>
  <si>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</si>
  <si>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</si>
  <si>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</si>
  <si>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</si>
  <si>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</si>
  <si>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</si>
  <si>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</si>
  <si>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</si>
  <si>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</si>
  <si>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</si>
  <si>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</si>
  <si>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</si>
  <si>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</si>
  <si>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</si>
  <si>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</si>
  <si>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</si>
  <si>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</si>
  <si>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</si>
  <si>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</si>
  <si>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</si>
  <si>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</si>
  <si>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</si>
  <si>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</si>
  <si>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</si>
  <si>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</si>
  <si>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</si>
  <si>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</si>
  <si>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</si>
  <si>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</si>
  <si>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</si>
  <si>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</si>
  <si>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</si>
  <si>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</si>
  <si>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</si>
  <si>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</si>
  <si>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</si>
  <si>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</si>
  <si>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</si>
  <si>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</si>
  <si>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</si>
  <si>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</si>
  <si>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</si>
  <si>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</si>
  <si>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</si>
  <si>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</si>
  <si>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</si>
  <si>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</si>
  <si>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</si>
  <si>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</si>
  <si>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</si>
  <si>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</si>
  <si>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</si>
  <si>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</si>
  <si>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</si>
  <si>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</si>
  <si>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</si>
  <si>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</si>
  <si>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</si>
  <si>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</si>
  <si>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</si>
  <si>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</si>
  <si>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</si>
  <si>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</si>
  <si>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</si>
  <si>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</si>
  <si>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</si>
  <si>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</si>
  <si>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</si>
  <si>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</si>
  <si>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</si>
  <si>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</si>
  <si>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</si>
  <si>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</si>
  <si>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</si>
  <si>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</si>
  <si>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</si>
  <si>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</si>
  <si>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</si>
  <si>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</si>
  <si>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</si>
  <si>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</si>
  <si>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</si>
  <si>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</si>
  <si>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</si>
  <si>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</si>
  <si>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</si>
  <si>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</si>
  <si>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</si>
  <si>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</si>
  <si>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</si>
  <si>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</si>
  <si>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</si>
  <si>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</si>
  <si>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</si>
  <si>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</si>
  <si>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</si>
  <si>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</si>
  <si>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</si>
  <si>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</si>
  <si>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</si>
  <si>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</si>
  <si>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</si>
  <si>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</si>
  <si>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</si>
  <si>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</si>
  <si>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</si>
  <si>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</si>
  <si>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</si>
  <si>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</si>
  <si>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</si>
  <si>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</si>
  <si>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</si>
  <si>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</si>
  <si>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</si>
  <si>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</si>
  <si>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</si>
  <si>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</si>
  <si>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</si>
  <si>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</si>
  <si>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</si>
  <si>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</si>
  <si>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</si>
  <si>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</si>
  <si>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</si>
  <si>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</si>
  <si>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</si>
  <si>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</si>
  <si>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</si>
  <si>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</si>
  <si>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</si>
  <si>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</si>
  <si>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</si>
  <si>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</si>
  <si>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</si>
  <si>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</si>
  <si>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</si>
  <si>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</si>
  <si>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</si>
  <si>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</si>
  <si>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</si>
  <si>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</si>
  <si>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</si>
  <si>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</si>
  <si>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</si>
  <si>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</si>
  <si>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</si>
  <si>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</si>
  <si>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</si>
  <si>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</si>
  <si>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</si>
  <si>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</si>
  <si>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</si>
  <si>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</si>
  <si>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</si>
  <si>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</si>
  <si>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</si>
  <si>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</si>
  <si>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</si>
  <si>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</si>
  <si>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</si>
  <si>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</si>
  <si>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</si>
  <si>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</si>
  <si>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</si>
  <si>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</si>
  <si>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</si>
  <si>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</si>
  <si>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</si>
  <si>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</si>
  <si>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</si>
  <si>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</si>
  <si>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</si>
  <si>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</si>
  <si>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</si>
  <si>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</si>
  <si>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</si>
  <si>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</si>
  <si>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</si>
  <si>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</si>
  <si>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</si>
  <si>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</si>
  <si>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</si>
  <si>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</si>
  <si>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</si>
  <si>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</si>
  <si>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</si>
  <si>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</si>
  <si>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</si>
  <si>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</si>
  <si>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</si>
  <si>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</si>
  <si>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</si>
  <si>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</si>
  <si>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</si>
  <si>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</si>
  <si>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</si>
  <si>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</si>
  <si>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</si>
  <si>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</si>
  <si>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</si>
  <si>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</si>
  <si>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</si>
  <si>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</si>
  <si>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</si>
  <si>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</si>
  <si>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</si>
  <si>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</si>
  <si>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</si>
  <si>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</si>
  <si>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</si>
  <si>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</si>
  <si>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</si>
  <si>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</si>
  <si>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</si>
  <si>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</si>
  <si>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</si>
  <si>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</si>
  <si>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</si>
  <si>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</si>
  <si>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</si>
  <si>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</si>
  <si>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</si>
  <si>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</si>
  <si>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</si>
  <si>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</si>
  <si>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</si>
  <si>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</si>
  <si>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</si>
  <si>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</si>
  <si>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</si>
  <si>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</si>
  <si>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</si>
  <si>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</si>
  <si>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</si>
  <si>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</si>
  <si>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</si>
  <si>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</si>
  <si>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</si>
  <si>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</si>
  <si>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</si>
  <si>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</si>
  <si>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</si>
  <si>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</si>
  <si>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</si>
  <si>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</si>
  <si>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</si>
  <si>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</si>
  <si>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</si>
  <si>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</si>
  <si>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</si>
  <si>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</si>
  <si>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</si>
  <si>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</si>
  <si>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</si>
  <si>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</si>
  <si>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</si>
  <si>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</si>
  <si>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</si>
  <si>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</si>
  <si>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</si>
  <si>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</si>
  <si>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</si>
  <si>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</si>
  <si>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</si>
  <si>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</si>
  <si>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</si>
  <si>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</si>
  <si>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</si>
  <si>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</si>
  <si>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</si>
  <si>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</si>
  <si>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</si>
  <si>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</si>
  <si>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</si>
  <si>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</si>
  <si>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</si>
  <si>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</si>
  <si>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</si>
  <si>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</si>
  <si>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</si>
  <si>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</si>
  <si>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</si>
  <si>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</si>
  <si>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</si>
  <si>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</si>
  <si>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</si>
  <si>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</si>
  <si>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</si>
  <si>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</si>
  <si>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</si>
  <si>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</si>
  <si>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</si>
  <si>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</si>
  <si>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</si>
  <si>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</si>
  <si>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</si>
  <si>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</si>
  <si>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</si>
  <si>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</si>
  <si>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</si>
  <si>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</si>
  <si>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</si>
  <si>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</si>
  <si>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</si>
  <si>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</si>
  <si>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</si>
  <si>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</si>
  <si>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</si>
  <si>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</si>
  <si>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</si>
  <si>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</si>
  <si>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</si>
  <si>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</si>
  <si>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</si>
  <si>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</si>
  <si>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</si>
  <si>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</si>
  <si>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</si>
  <si>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</si>
  <si>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</si>
  <si>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</si>
  <si>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</si>
  <si>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</si>
  <si>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</si>
  <si>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</si>
  <si>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</si>
  <si>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</si>
  <si>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</si>
  <si>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</si>
  <si>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</si>
  <si>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</si>
  <si>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</si>
  <si>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</si>
  <si>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</si>
  <si>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</si>
  <si>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</si>
  <si>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</si>
  <si>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</si>
  <si>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</si>
  <si>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</si>
  <si>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</si>
  <si>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</si>
  <si>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</si>
  <si>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</si>
  <si>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</si>
  <si>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</si>
  <si>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</si>
  <si>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</si>
  <si>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</si>
  <si>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</si>
  <si>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</si>
  <si>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</si>
  <si>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</si>
  <si>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</si>
  <si>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</si>
  <si>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</si>
  <si>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</si>
  <si>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</si>
  <si>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</si>
  <si>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</si>
  <si>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</si>
  <si>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</si>
  <si>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</si>
  <si>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</si>
  <si>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</si>
  <si>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</si>
  <si>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</si>
  <si>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</si>
  <si>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</si>
  <si>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</si>
  <si>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</si>
  <si>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</si>
  <si>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</si>
  <si>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</si>
  <si>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</si>
  <si>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</si>
  <si>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</si>
  <si>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</si>
  <si>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</si>
  <si>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</si>
  <si>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</si>
  <si>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</si>
  <si>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</si>
  <si>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</si>
  <si>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</si>
  <si>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</si>
  <si>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</si>
  <si>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</si>
  <si>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</si>
  <si>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</si>
  <si>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</si>
  <si>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</si>
  <si>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</si>
  <si>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</si>
  <si>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</si>
  <si>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</si>
  <si>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</si>
  <si>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</si>
  <si>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</si>
  <si>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</si>
  <si>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</si>
  <si>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</si>
  <si>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</si>
  <si>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</si>
  <si>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</si>
  <si>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</si>
  <si>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</si>
  <si>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</si>
  <si>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</si>
  <si>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</si>
  <si>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</si>
  <si>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</si>
  <si>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</si>
  <si>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</si>
  <si>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</si>
  <si>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</si>
  <si>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</si>
  <si>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</si>
  <si>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</si>
  <si>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</si>
  <si>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</si>
  <si>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</si>
  <si>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</si>
  <si>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</si>
  <si>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</si>
  <si>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</si>
  <si>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</si>
  <si>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</si>
  <si>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</si>
  <si>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</si>
  <si>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</si>
  <si>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</si>
  <si>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</si>
  <si>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</si>
  <si>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</si>
  <si>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</si>
  <si>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</si>
  <si>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</si>
  <si>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</si>
  <si>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</si>
  <si>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</si>
  <si>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</si>
  <si>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</si>
  <si>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</si>
  <si>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</si>
  <si>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</si>
  <si>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</si>
  <si>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</si>
  <si>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</si>
  <si>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</si>
  <si>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</si>
  <si>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</si>
  <si>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</si>
  <si>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</si>
  <si>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</si>
  <si>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</si>
  <si>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</si>
  <si>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</si>
  <si>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</si>
  <si>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</si>
  <si>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</si>
  <si>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</si>
  <si>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</si>
  <si>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</si>
  <si>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</si>
  <si>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</si>
  <si>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</si>
  <si>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</si>
  <si>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</si>
  <si>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</si>
  <si>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</si>
  <si>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</si>
  <si>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</si>
  <si>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</si>
  <si>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</si>
  <si>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</si>
  <si>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</si>
  <si>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</si>
  <si>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</si>
  <si>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</si>
  <si>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</si>
  <si>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</si>
  <si>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</si>
  <si>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</si>
  <si>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</si>
  <si>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</si>
  <si>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</si>
  <si>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</si>
  <si>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</si>
  <si>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</si>
  <si>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</si>
  <si>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</si>
  <si>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</si>
  <si>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</si>
  <si>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</si>
  <si>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</si>
  <si>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</si>
  <si>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</si>
  <si>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</si>
  <si>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</si>
  <si>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</si>
  <si>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</si>
  <si>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</si>
  <si>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</si>
  <si>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</si>
  <si>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</si>
  <si>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</si>
  <si>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</si>
  <si>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</si>
  <si>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</si>
  <si>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</si>
  <si>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</si>
  <si>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</si>
  <si>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</si>
  <si>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</si>
  <si>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</si>
  <si>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</si>
  <si>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</si>
  <si>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</si>
  <si>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</si>
  <si>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</si>
  <si>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</si>
  <si>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</si>
  <si>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</si>
  <si>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</si>
  <si>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</si>
  <si>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</si>
  <si>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</si>
  <si>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</si>
  <si>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</si>
  <si>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</si>
  <si>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</si>
  <si>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</si>
  <si>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</si>
  <si>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</si>
  <si>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</si>
  <si>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</si>
  <si>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</si>
  <si>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</si>
  <si>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</si>
  <si>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</si>
  <si>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</si>
  <si>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</si>
  <si>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</si>
  <si>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</si>
  <si>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</si>
  <si>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</si>
  <si>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</si>
  <si>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</si>
  <si>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</si>
  <si>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</si>
  <si>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</si>
  <si>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</si>
  <si>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</si>
  <si>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</si>
  <si>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</si>
  <si>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</si>
  <si>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</si>
  <si>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</si>
  <si>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</si>
  <si>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</si>
  <si>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</si>
  <si>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</si>
  <si>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</si>
  <si>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</si>
  <si>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</si>
  <si>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</si>
  <si>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</si>
  <si>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</si>
  <si>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</si>
  <si>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</si>
  <si>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</si>
  <si>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</si>
  <si>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</si>
  <si>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</si>
  <si>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</si>
  <si>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</si>
  <si>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</si>
  <si>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</si>
  <si>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</si>
  <si>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</si>
  <si>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</si>
  <si>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</si>
  <si>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</si>
  <si>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</si>
  <si>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</si>
  <si>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</si>
  <si>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</si>
  <si>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</si>
  <si>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</si>
  <si>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</si>
  <si>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</si>
  <si>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</si>
  <si>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</si>
  <si>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</si>
  <si>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</si>
  <si>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</si>
  <si>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</si>
  <si>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</si>
  <si>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</si>
  <si>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</si>
  <si>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</si>
  <si>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</si>
  <si>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</si>
  <si>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</si>
  <si>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</si>
  <si>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</si>
  <si>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</si>
  <si>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</si>
  <si>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</si>
  <si>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</si>
  <si>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</si>
  <si>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</si>
  <si>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</si>
  <si>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</si>
  <si>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</si>
  <si>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</si>
  <si>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</si>
  <si>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</si>
  <si>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</si>
  <si>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</si>
  <si>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</si>
  <si>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</si>
  <si>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</si>
  <si>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</si>
  <si>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</si>
  <si>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</si>
  <si>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</si>
  <si>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</si>
  <si>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</si>
  <si>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</si>
  <si>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</si>
  <si>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</si>
  <si>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</si>
  <si>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</si>
  <si>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</si>
  <si>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</si>
  <si>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</si>
  <si>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</si>
  <si>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</si>
  <si>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</si>
  <si>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</si>
  <si>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</si>
  <si>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</si>
  <si>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</si>
  <si>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</si>
  <si>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</si>
  <si>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</si>
  <si>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</si>
  <si>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</si>
  <si>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</si>
  <si>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</si>
  <si>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</si>
  <si>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</si>
  <si>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</si>
  <si>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</si>
  <si>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</si>
  <si>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</si>
  <si>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</si>
  <si>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</si>
  <si>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</si>
  <si>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</si>
  <si>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</si>
  <si>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</si>
  <si>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</si>
  <si>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</si>
  <si>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</si>
  <si>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</si>
  <si>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</si>
  <si>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</si>
  <si>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</si>
  <si>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</si>
  <si>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</si>
  <si>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</si>
  <si>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</si>
  <si>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</si>
  <si>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</si>
  <si>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</si>
  <si>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</si>
  <si>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</si>
  <si>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</si>
  <si>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</si>
  <si>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</si>
  <si>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</si>
  <si>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</si>
  <si>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</si>
  <si>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</si>
  <si>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</si>
  <si>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</si>
  <si>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</si>
  <si>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</si>
  <si>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</si>
  <si>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</si>
  <si>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</si>
  <si>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</si>
  <si>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</si>
  <si>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</si>
  <si>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</si>
  <si>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</si>
  <si>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</si>
  <si>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</si>
  <si>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</si>
  <si>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</si>
  <si>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</si>
  <si>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</si>
  <si>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</si>
  <si>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</si>
  <si>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</si>
  <si>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</si>
  <si>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</si>
  <si>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</si>
  <si>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</si>
  <si>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</si>
  <si>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</si>
  <si>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</si>
  <si>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</si>
  <si>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</si>
  <si>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</si>
  <si>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</si>
  <si>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</si>
  <si>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</si>
  <si>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</si>
  <si>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</si>
  <si>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</si>
  <si>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</si>
  <si>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</si>
  <si>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</si>
  <si>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</si>
  <si>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</si>
  <si>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</si>
  <si>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</si>
  <si>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</si>
  <si>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</si>
  <si>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</si>
  <si>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</si>
  <si>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</si>
  <si>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</si>
  <si>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</si>
  <si>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</si>
  <si>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</si>
  <si>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</si>
  <si>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</si>
  <si>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</si>
  <si>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</si>
  <si>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</si>
  <si>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</si>
  <si>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</si>
  <si>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</si>
  <si>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</si>
  <si>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</si>
  <si>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</si>
  <si>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</si>
  <si>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</si>
  <si>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</si>
  <si>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</si>
  <si>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</si>
  <si>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</si>
  <si>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</si>
  <si>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</si>
  <si>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</si>
  <si>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</si>
  <si>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</si>
  <si>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</si>
  <si>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</si>
  <si>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</si>
  <si>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</si>
  <si>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</si>
  <si>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</si>
  <si>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</si>
  <si>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</si>
  <si>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</si>
  <si>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</si>
  <si>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</si>
  <si>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</si>
  <si>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</si>
  <si>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</si>
  <si>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</si>
  <si>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</si>
  <si>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</si>
  <si>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</si>
  <si>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</si>
  <si>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</si>
  <si>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</si>
  <si>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</si>
  <si>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</si>
  <si>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</si>
  <si>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</si>
  <si>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</si>
  <si>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</si>
  <si>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</si>
  <si>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</si>
  <si>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</si>
  <si>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</si>
  <si>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</si>
  <si>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</si>
  <si>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</si>
  <si>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</si>
  <si>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</si>
  <si>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</si>
  <si>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</si>
  <si>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</si>
  <si>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</si>
  <si>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</si>
  <si>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</si>
  <si>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</si>
  <si>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</si>
  <si>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</si>
  <si>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</si>
  <si>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</si>
  <si>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</si>
  <si>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</si>
  <si>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</si>
  <si>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</si>
  <si>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</si>
  <si>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</si>
  <si>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</si>
  <si>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</si>
  <si>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</si>
  <si>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</si>
  <si>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</si>
  <si>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</si>
  <si>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</si>
  <si>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</si>
  <si>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</si>
  <si>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</si>
  <si>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</si>
  <si>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</si>
  <si>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</si>
  <si>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</si>
  <si>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</si>
  <si>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</si>
  <si>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</si>
  <si>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</si>
  <si>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</si>
  <si>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</si>
  <si>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</si>
  <si>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</si>
  <si>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</si>
  <si>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</si>
  <si>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</si>
  <si>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</si>
  <si>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</si>
  <si>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</si>
  <si>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</si>
  <si>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</si>
  <si>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</si>
  <si>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</si>
  <si>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</si>
  <si>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</si>
  <si>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</si>
  <si>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</si>
  <si>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</si>
  <si>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</si>
  <si>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</si>
  <si>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</si>
  <si>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</si>
  <si>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</si>
  <si>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</si>
  <si>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</si>
  <si>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</si>
  <si>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</si>
  <si>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</si>
  <si>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</si>
  <si>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</si>
  <si>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</si>
  <si>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</si>
  <si>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</si>
  <si>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</si>
  <si>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</si>
  <si>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</si>
  <si>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</si>
  <si>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</si>
  <si>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</si>
  <si>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</si>
  <si>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</si>
  <si>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</si>
  <si>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</si>
  <si>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</si>
  <si>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</si>
  <si>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</si>
  <si>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</si>
  <si>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</si>
  <si>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</si>
  <si>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</si>
  <si>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</si>
  <si>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</si>
  <si>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</si>
  <si>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</si>
  <si>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</si>
  <si>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</si>
  <si>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</si>
  <si>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</si>
  <si>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</si>
  <si>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</si>
  <si>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</si>
  <si>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</si>
  <si>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</si>
  <si>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</si>
  <si>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</si>
  <si>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</si>
  <si>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</si>
  <si>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</si>
  <si>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</si>
  <si>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</si>
  <si>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</si>
  <si>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</si>
  <si>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</si>
  <si>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</si>
  <si>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</si>
  <si>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</si>
  <si>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</si>
  <si>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</si>
  <si>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</si>
  <si>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</si>
  <si>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</si>
  <si>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</si>
  <si>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</si>
  <si>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</si>
  <si>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</si>
  <si>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</si>
  <si>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</si>
  <si>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</si>
  <si>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</si>
  <si>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</si>
  <si>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</si>
  <si>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</si>
  <si>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</si>
  <si>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</si>
  <si>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</si>
  <si>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</si>
  <si>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</si>
  <si>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</si>
  <si>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</si>
  <si>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</si>
  <si>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</si>
  <si>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</si>
  <si>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</si>
  <si>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</si>
  <si>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</si>
  <si>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</si>
  <si>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</si>
  <si>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</si>
  <si>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</si>
  <si>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</si>
  <si>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</si>
  <si>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</si>
  <si>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</si>
  <si>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</si>
  <si>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</si>
  <si>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</si>
  <si>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</si>
  <si>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</si>
  <si>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</si>
  <si>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</si>
  <si>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</si>
  <si>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</si>
  <si>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</si>
  <si>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</si>
  <si>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</si>
  <si>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</si>
  <si>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</si>
  <si>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</si>
  <si>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</si>
  <si>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</si>
  <si>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</si>
  <si>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</si>
  <si>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</si>
  <si>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</si>
  <si>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</si>
  <si>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</si>
  <si>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</si>
  <si>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</si>
  <si>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</si>
  <si>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</si>
  <si>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</si>
  <si>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</si>
  <si>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</si>
  <si>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</si>
  <si>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</si>
  <si>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</si>
  <si>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</si>
  <si>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</si>
  <si>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</si>
  <si>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</si>
  <si>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</si>
  <si>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</si>
  <si>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</si>
  <si>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</si>
  <si>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</si>
  <si>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</si>
  <si>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</si>
  <si>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</si>
  <si>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</si>
  <si>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</si>
  <si>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</si>
  <si>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</si>
  <si>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</si>
  <si>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</si>
  <si>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</si>
  <si>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</si>
  <si>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</si>
  <si>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</si>
  <si>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</si>
  <si>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</si>
  <si>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</si>
  <si>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</si>
  <si>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</si>
  <si>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</si>
  <si>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</si>
  <si>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</si>
  <si>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</si>
  <si>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</si>
  <si>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</si>
  <si>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</si>
  <si>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</si>
  <si>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</si>
  <si>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</si>
  <si>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</si>
  <si>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</si>
  <si>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</si>
  <si>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</si>
  <si>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</si>
  <si>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</si>
  <si>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</si>
  <si>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</si>
  <si>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</si>
  <si>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</si>
  <si>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</si>
  <si>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</si>
  <si>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</si>
  <si>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</si>
  <si>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</si>
  <si>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</si>
  <si>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</si>
  <si>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</si>
  <si>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</si>
  <si>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</si>
  <si>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</si>
  <si>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</si>
  <si>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</si>
  <si>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</si>
  <si>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</si>
  <si>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</si>
  <si>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</si>
  <si>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</si>
  <si>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</si>
  <si>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</si>
  <si>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</si>
  <si>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</si>
  <si>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</si>
  <si>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</si>
  <si>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</si>
  <si>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</si>
  <si>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</si>
  <si>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</si>
  <si>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</si>
  <si>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</si>
  <si>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</si>
  <si>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</si>
  <si>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</si>
  <si>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</si>
  <si>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</si>
  <si>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</si>
  <si>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</si>
  <si>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</si>
  <si>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</si>
  <si>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</si>
  <si>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</si>
  <si>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</si>
  <si>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</si>
  <si>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</si>
  <si>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</si>
  <si>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</si>
  <si>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</si>
  <si>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</si>
  <si>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</si>
  <si>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</si>
  <si>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</si>
  <si>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</si>
  <si>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</si>
  <si>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</si>
  <si>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</si>
  <si>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</si>
  <si>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</si>
  <si>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</si>
  <si>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</si>
  <si>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</si>
  <si>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</si>
  <si>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</si>
  <si>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</si>
  <si>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</si>
  <si>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</si>
  <si>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</si>
  <si>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</si>
  <si>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</si>
  <si>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</si>
  <si>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</si>
  <si>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</si>
  <si>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</si>
  <si>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</si>
  <si>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</si>
  <si>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</si>
  <si>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</si>
  <si>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</si>
  <si>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</si>
  <si>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</si>
  <si>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</si>
  <si>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</si>
  <si>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</si>
  <si>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</si>
  <si>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</si>
  <si>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</si>
  <si>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</si>
  <si>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</si>
  <si>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</si>
  <si>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</si>
  <si>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</si>
  <si>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</si>
  <si>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</si>
  <si>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</si>
  <si>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</si>
  <si>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</si>
  <si>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</si>
  <si>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</si>
  <si>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</si>
  <si>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</si>
  <si>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</si>
  <si>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</si>
  <si>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</si>
  <si>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</si>
  <si>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</si>
  <si>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</si>
  <si>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</si>
  <si>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</si>
  <si>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</si>
  <si>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</si>
  <si>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</si>
  <si>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</si>
  <si>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</si>
  <si>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</si>
  <si>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</si>
  <si>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</si>
  <si>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</si>
  <si>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</si>
  <si>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</si>
  <si>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</si>
  <si>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</si>
  <si>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</si>
  <si>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</si>
  <si>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</si>
  <si>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</si>
  <si>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</si>
  <si>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</si>
  <si>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</si>
  <si>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</si>
  <si>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</si>
  <si>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</si>
  <si>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</si>
  <si>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</si>
  <si>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</si>
  <si>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</si>
  <si>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</si>
  <si>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</si>
  <si>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</si>
  <si>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</si>
  <si>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</si>
  <si>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</si>
  <si>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</si>
  <si>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</si>
  <si>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</si>
  <si>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</si>
  <si>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</si>
  <si>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</si>
  <si>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</si>
  <si>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</si>
  <si>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</si>
  <si>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</si>
  <si>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</si>
  <si>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</si>
  <si>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</si>
  <si>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</si>
  <si>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</si>
  <si>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</si>
  <si>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</si>
  <si>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</si>
  <si>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</si>
  <si>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</si>
  <si>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</si>
  <si>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</si>
  <si>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</si>
  <si>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</si>
  <si>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</si>
  <si>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</si>
  <si>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</si>
  <si>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</si>
  <si>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</si>
  <si>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</si>
  <si>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</si>
  <si>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</si>
  <si>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</si>
  <si>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</si>
  <si>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</si>
  <si>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</si>
  <si>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</si>
  <si>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</si>
  <si>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</si>
  <si>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</si>
  <si>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</si>
  <si>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</si>
  <si>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</si>
  <si>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</si>
  <si>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</si>
  <si>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</si>
  <si>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</si>
  <si>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</si>
  <si>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</si>
  <si>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</si>
  <si>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</si>
  <si>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</si>
  <si>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</si>
  <si>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</si>
  <si>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</si>
  <si>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</si>
  <si>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</si>
  <si>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</si>
  <si>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</si>
  <si>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</si>
  <si>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</si>
  <si>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</si>
  <si>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</si>
  <si>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</si>
  <si>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</si>
  <si>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</si>
  <si>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</si>
  <si>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</si>
  <si>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</si>
  <si>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</si>
  <si>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</si>
  <si>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</si>
  <si>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</si>
  <si>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</si>
  <si>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</si>
  <si>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</si>
  <si>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</si>
  <si>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</si>
  <si>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</si>
  <si>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</si>
  <si>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</si>
  <si>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</si>
  <si>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</si>
  <si>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</si>
  <si>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</si>
  <si>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</si>
  <si>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</si>
  <si>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</si>
  <si>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</si>
  <si>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</si>
  <si>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</si>
  <si>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</si>
  <si>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</si>
  <si>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</si>
  <si>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</si>
  <si>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</si>
  <si>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</si>
  <si>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</si>
  <si>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</si>
  <si>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</si>
  <si>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</si>
  <si>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</si>
  <si>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</si>
  <si>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</si>
  <si>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</si>
  <si>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</si>
  <si>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</si>
  <si>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</si>
  <si>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</si>
  <si>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</si>
  <si>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</si>
  <si>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</si>
  <si>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</si>
  <si>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</si>
  <si>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</si>
  <si>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</si>
  <si>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</si>
  <si>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</si>
  <si>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</si>
  <si>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</si>
  <si>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</si>
  <si>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</si>
  <si>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</si>
  <si>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</si>
  <si>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</si>
  <si>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</si>
  <si>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</si>
  <si>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</si>
  <si>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</si>
  <si>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</si>
  <si>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</si>
  <si>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</si>
  <si>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</si>
  <si>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</si>
  <si>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</si>
  <si>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</si>
  <si>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</si>
  <si>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</si>
  <si>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</si>
  <si>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</si>
  <si>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</si>
  <si>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</si>
  <si>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</si>
  <si>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</si>
  <si>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</si>
  <si>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</si>
  <si>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</si>
  <si>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</si>
  <si>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</si>
  <si>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</si>
  <si>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</si>
  <si>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</si>
  <si>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</si>
  <si>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</si>
  <si>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</si>
  <si>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</si>
  <si>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</si>
  <si>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</si>
  <si>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</si>
  <si>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</si>
  <si>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</si>
  <si>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</si>
  <si>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</si>
  <si>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</si>
  <si>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</si>
  <si>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</si>
  <si>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</si>
  <si>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</si>
  <si>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</si>
  <si>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</si>
  <si>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</si>
  <si>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</si>
  <si>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</si>
  <si>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</si>
  <si>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</si>
  <si>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</si>
  <si>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</si>
  <si>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</si>
  <si>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</si>
  <si>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</si>
  <si>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</si>
  <si>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</si>
  <si>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</si>
  <si>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</si>
  <si>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</si>
  <si>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</si>
  <si>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</si>
  <si>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</si>
  <si>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</si>
  <si>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</si>
  <si>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</si>
  <si>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</si>
  <si>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</si>
  <si>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</si>
  <si>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</si>
  <si>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</si>
  <si>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</si>
  <si>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</si>
  <si>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</si>
  <si>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</si>
  <si>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</si>
  <si>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</si>
  <si>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</si>
  <si>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</si>
  <si>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</si>
  <si>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</si>
  <si>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</si>
  <si>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</si>
  <si>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</si>
  <si>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</si>
  <si>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</si>
  <si>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</si>
  <si>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</si>
  <si>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</si>
  <si>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</si>
  <si>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</si>
  <si>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</si>
  <si>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</si>
  <si>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</si>
  <si>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</si>
  <si>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</si>
  <si>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</si>
  <si>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</si>
  <si>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</si>
  <si>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</si>
  <si>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</si>
  <si>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</si>
  <si>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</si>
  <si>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</si>
  <si>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</si>
  <si>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</si>
  <si>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</si>
  <si>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</si>
  <si>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</si>
  <si>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</si>
  <si>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</si>
  <si>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</si>
  <si>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</si>
  <si>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</si>
  <si>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</si>
  <si>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</si>
  <si>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</si>
  <si>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</si>
  <si>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</si>
  <si>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</si>
  <si>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</si>
  <si>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</si>
  <si>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</si>
  <si>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</si>
  <si>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</si>
  <si>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</si>
  <si>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</si>
  <si>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</si>
  <si>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</si>
  <si>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</si>
  <si>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</si>
  <si>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</si>
  <si>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</si>
  <si>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</si>
  <si>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</si>
  <si>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</si>
  <si>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</si>
  <si>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</si>
  <si>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</si>
  <si>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</si>
  <si>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</si>
  <si>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</si>
  <si>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</si>
  <si>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</si>
  <si>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</si>
  <si>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</si>
  <si>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</si>
  <si>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</si>
  <si>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</si>
  <si>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</si>
  <si>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</si>
  <si>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</si>
  <si>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</si>
  <si>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</si>
  <si>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</si>
  <si>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</si>
  <si>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</si>
  <si>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</si>
  <si>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</si>
  <si>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</si>
  <si>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</si>
  <si>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</si>
  <si>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</si>
  <si>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</si>
  <si>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</si>
  <si>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</si>
  <si>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</si>
  <si>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</si>
  <si>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</si>
  <si>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</si>
  <si>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</si>
  <si>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</si>
  <si>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</si>
  <si>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</si>
  <si>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</si>
  <si>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</si>
  <si>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</si>
  <si>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</si>
  <si>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</si>
  <si>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</si>
  <si>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</si>
  <si>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</si>
  <si>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</si>
  <si>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</si>
  <si>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</si>
  <si>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</si>
  <si>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</si>
  <si>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</si>
  <si>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</si>
  <si>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</si>
  <si>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</si>
  <si>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</si>
  <si>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</si>
  <si>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</si>
  <si>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</si>
  <si>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</si>
  <si>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</si>
  <si>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</si>
  <si>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</si>
  <si>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</si>
  <si>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</si>
  <si>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</si>
  <si>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</si>
  <si>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</si>
  <si>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</si>
  <si>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</si>
  <si>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</si>
  <si>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</si>
  <si>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</si>
  <si>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</si>
  <si>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</si>
  <si>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</si>
  <si>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</si>
  <si>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</si>
  <si>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</si>
  <si>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</si>
  <si>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</si>
  <si>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</si>
  <si>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</si>
  <si>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</si>
  <si>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</si>
  <si>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</si>
  <si>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</si>
  <si>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</si>
  <si>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</si>
  <si>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</si>
  <si>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</si>
  <si>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</si>
  <si>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</si>
  <si>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</si>
  <si>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</si>
  <si>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</si>
  <si>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</si>
  <si>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</si>
  <si>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</si>
  <si>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</si>
  <si>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</si>
  <si>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</si>
  <si>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</si>
  <si>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</si>
  <si>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</si>
  <si>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</si>
  <si>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</si>
  <si>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</si>
  <si>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</si>
  <si>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</si>
  <si>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</si>
  <si>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</si>
  <si>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</si>
  <si>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</si>
  <si>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</si>
  <si>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</si>
  <si>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</si>
  <si>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</si>
  <si>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</si>
  <si>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</si>
  <si>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</si>
  <si>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</si>
  <si>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</si>
  <si>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</si>
  <si>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</si>
  <si>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</si>
  <si>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</si>
  <si>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</si>
  <si>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</si>
  <si>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</si>
  <si>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</si>
  <si>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</si>
  <si>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</si>
  <si>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</si>
  <si>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</si>
  <si>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</si>
  <si>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</si>
  <si>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</si>
  <si>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</si>
  <si>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</si>
  <si>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</si>
  <si>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</si>
  <si>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</si>
  <si>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</si>
  <si>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</si>
  <si>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</si>
  <si>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</si>
  <si>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</si>
  <si>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</si>
  <si>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</si>
  <si>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</si>
  <si>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</si>
  <si>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</si>
  <si>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</si>
  <si>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</si>
  <si>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</si>
  <si>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</si>
  <si>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</si>
  <si>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</si>
  <si>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</si>
  <si>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</si>
  <si>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</si>
  <si>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</si>
  <si>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</si>
  <si>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</si>
  <si>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</si>
  <si>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</si>
  <si>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</si>
  <si>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</si>
  <si>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</si>
  <si>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</si>
  <si>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</si>
  <si>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</si>
  <si>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</si>
  <si>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</si>
  <si>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</si>
  <si>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</si>
  <si>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</si>
  <si>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</si>
  <si>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</si>
  <si>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</si>
  <si>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</si>
  <si>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</si>
  <si>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</si>
  <si>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</si>
  <si>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</si>
  <si>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</si>
  <si>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</si>
  <si>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</si>
  <si>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</si>
  <si>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</si>
  <si>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</si>
  <si>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</si>
  <si>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</si>
  <si>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</si>
  <si>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</si>
  <si>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</si>
  <si>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</si>
  <si>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</si>
  <si>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</si>
  <si>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</si>
  <si>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</si>
  <si>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</si>
  <si>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</si>
  <si>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</si>
  <si>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</si>
  <si>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</si>
  <si>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</si>
  <si>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</si>
  <si>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</si>
  <si>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</si>
  <si>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</si>
  <si>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</si>
  <si>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</si>
  <si>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</si>
  <si>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</si>
  <si>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</si>
  <si>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</si>
  <si>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</si>
  <si>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</si>
  <si>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</si>
  <si>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</si>
  <si>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</si>
  <si>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</si>
  <si>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</si>
  <si>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</si>
  <si>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</si>
  <si>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</si>
  <si>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</si>
  <si>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</si>
  <si>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</si>
  <si>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</si>
  <si>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</si>
  <si>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</si>
  <si>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</si>
  <si>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</si>
  <si>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</si>
  <si>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</si>
  <si>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</si>
  <si>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</si>
  <si>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</si>
  <si>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</si>
  <si>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</si>
  <si>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</si>
  <si>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</si>
  <si>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</si>
  <si>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</si>
  <si>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</si>
  <si>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</si>
  <si>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</si>
  <si>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</si>
  <si>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</si>
  <si>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</si>
  <si>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</si>
  <si>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</si>
  <si>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</si>
  <si>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</si>
  <si>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</si>
  <si>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</si>
  <si>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</si>
  <si>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</si>
  <si>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</si>
  <si>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</si>
  <si>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</si>
  <si>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</si>
  <si>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</si>
  <si>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</si>
  <si>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</si>
  <si>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</si>
  <si>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</si>
  <si>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</si>
  <si>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</si>
  <si>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</si>
  <si>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</si>
  <si>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</si>
  <si>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</si>
  <si>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</si>
  <si>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</si>
  <si>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</si>
  <si>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</si>
  <si>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</si>
  <si>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</si>
  <si>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</si>
  <si>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</si>
  <si>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</si>
  <si>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</si>
  <si>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</si>
  <si>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</si>
  <si>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</si>
  <si>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</si>
  <si>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</si>
  <si>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</si>
  <si>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</si>
  <si>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</si>
  <si>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</si>
  <si>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</si>
  <si>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</si>
  <si>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</si>
  <si>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</si>
  <si>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</si>
  <si>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</si>
  <si>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</si>
  <si>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</si>
  <si>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</si>
  <si>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</si>
  <si>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</si>
  <si>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</si>
  <si>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</si>
  <si>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</si>
  <si>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</si>
  <si>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</si>
  <si>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</si>
  <si>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</si>
  <si>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</si>
  <si>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</si>
  <si>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</si>
  <si>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</si>
  <si>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</si>
  <si>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</si>
  <si>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</si>
  <si>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</si>
  <si>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</si>
  <si>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</si>
  <si>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</si>
  <si>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</si>
  <si>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</si>
  <si>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</si>
  <si>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</si>
  <si>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</si>
  <si>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</si>
  <si>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</si>
  <si>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</si>
  <si>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</si>
  <si>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</si>
  <si>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</si>
  <si>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</si>
  <si>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</si>
  <si>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</si>
  <si>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</si>
  <si>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</si>
  <si>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</si>
  <si>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</si>
  <si>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</si>
  <si>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</si>
  <si>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</si>
  <si>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</si>
  <si>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</si>
  <si>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</si>
  <si>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</si>
  <si>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</si>
  <si>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</si>
  <si>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</si>
  <si>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</si>
  <si>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</si>
  <si>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</si>
  <si>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</si>
  <si>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</si>
  <si>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</si>
  <si>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</si>
  <si>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</si>
  <si>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</si>
  <si>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</si>
  <si>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</si>
  <si>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</si>
  <si>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</si>
  <si>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</si>
  <si>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</si>
  <si>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</si>
  <si>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</si>
  <si>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</si>
  <si>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</si>
  <si>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</si>
  <si>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</si>
  <si>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</si>
  <si>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</si>
  <si>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</si>
  <si>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</si>
  <si>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</si>
  <si>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</si>
  <si>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</si>
  <si>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</si>
  <si>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</si>
  <si>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</si>
  <si>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</si>
  <si>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</si>
  <si>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</si>
  <si>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</si>
  <si>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</si>
  <si>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</si>
  <si>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</si>
  <si>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</si>
  <si>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</si>
  <si>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</si>
  <si>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</si>
  <si>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</si>
  <si>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</si>
  <si>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</si>
  <si>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</si>
  <si>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</si>
  <si>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</si>
  <si>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</si>
  <si>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</si>
  <si>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</si>
  <si>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</si>
  <si>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</si>
  <si>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</si>
  <si>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</si>
  <si>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</si>
  <si>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</si>
  <si>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</si>
  <si>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</si>
  <si>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</si>
  <si>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</si>
  <si>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</si>
  <si>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</si>
  <si>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</si>
  <si>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</si>
  <si>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</si>
  <si>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</si>
  <si>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</si>
  <si>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</si>
  <si>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</si>
  <si>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</si>
  <si>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</si>
  <si>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</si>
  <si>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</si>
  <si>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</si>
  <si>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</si>
  <si>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</si>
  <si>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</si>
  <si>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</si>
  <si>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</si>
  <si>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</si>
  <si>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</si>
  <si>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</si>
  <si>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</si>
  <si>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</si>
  <si>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</si>
  <si>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</si>
  <si>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</si>
  <si>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</si>
  <si>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</si>
  <si>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</si>
  <si>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</si>
  <si>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</si>
  <si>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</si>
  <si>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</si>
  <si>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</si>
  <si>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</si>
  <si>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</si>
  <si>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</si>
  <si>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</si>
  <si>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</si>
  <si>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</si>
  <si>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</si>
  <si>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</si>
  <si>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</si>
  <si>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</si>
  <si>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</si>
  <si>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</si>
  <si>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</si>
  <si>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</si>
  <si>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</si>
  <si>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</si>
  <si>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</si>
  <si>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</si>
  <si>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</si>
  <si>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</si>
  <si>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</si>
  <si>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</si>
  <si>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</si>
  <si>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</si>
  <si>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</si>
  <si>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</si>
  <si>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</si>
  <si>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</si>
  <si>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</si>
  <si>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</si>
  <si>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</si>
  <si>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</si>
  <si>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</si>
  <si>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</si>
  <si>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</si>
  <si>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</si>
  <si>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</si>
  <si>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</si>
  <si>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</si>
  <si>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</si>
  <si>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</si>
  <si>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</si>
  <si>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</si>
  <si>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</si>
  <si>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</si>
  <si>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</si>
  <si>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</si>
  <si>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</si>
  <si>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</si>
  <si>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</si>
  <si>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</si>
  <si>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</si>
  <si>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</si>
  <si>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</si>
  <si>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</si>
  <si>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</si>
  <si>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</si>
  <si>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</si>
  <si>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</si>
  <si>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</si>
  <si>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</si>
  <si>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</si>
  <si>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</si>
  <si>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</si>
  <si>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</si>
  <si>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</si>
  <si>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</si>
  <si>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</si>
  <si>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</si>
  <si>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</si>
  <si>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</si>
  <si>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</si>
  <si>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</si>
  <si>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</si>
  <si>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</si>
  <si>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</si>
  <si>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</si>
  <si>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</si>
  <si>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</si>
  <si>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</si>
  <si>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</si>
  <si>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</si>
  <si>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</si>
  <si>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</si>
  <si>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</si>
  <si>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</si>
  <si>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</si>
  <si>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</si>
  <si>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</si>
  <si>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</si>
  <si>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</si>
  <si>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</si>
  <si>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</si>
  <si>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</si>
  <si>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</si>
  <si>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</si>
  <si>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</si>
  <si>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</si>
  <si>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</si>
  <si>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</si>
  <si>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</si>
  <si>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</si>
  <si>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</si>
  <si>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</si>
  <si>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</si>
  <si>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</si>
  <si>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</si>
  <si>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</si>
  <si>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</si>
  <si>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</si>
  <si>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</si>
  <si>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</si>
  <si>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</si>
  <si>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</si>
  <si>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</si>
  <si>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</si>
  <si>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</si>
  <si>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</si>
  <si>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</si>
  <si>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</si>
  <si>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</si>
  <si>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</si>
  <si>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</si>
  <si>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</si>
  <si>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</si>
  <si>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</si>
  <si>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</si>
  <si>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</si>
  <si>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</si>
  <si>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</si>
  <si>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</si>
  <si>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</si>
  <si>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</si>
  <si>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</si>
  <si>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</si>
  <si>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</si>
  <si>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</si>
  <si>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</si>
  <si>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</si>
  <si>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</si>
  <si>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</si>
  <si>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</si>
  <si>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</si>
  <si>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</si>
  <si>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</si>
  <si>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</si>
  <si>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</si>
  <si>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</si>
  <si>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</si>
  <si>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</si>
  <si>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</si>
  <si>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</si>
  <si>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</si>
  <si>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</si>
  <si>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</si>
  <si>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</si>
  <si>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</si>
  <si>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</si>
  <si>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</si>
  <si>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</si>
  <si>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</si>
  <si>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</si>
  <si>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</si>
  <si>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</si>
  <si>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</si>
  <si>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</si>
  <si>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</si>
  <si>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</si>
  <si>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</si>
  <si>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</si>
  <si>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</si>
  <si>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</si>
  <si>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</si>
  <si>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</si>
  <si>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</si>
  <si>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</si>
  <si>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</si>
  <si>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</si>
  <si>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</si>
  <si>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</si>
  <si>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</si>
  <si>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</si>
  <si>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</si>
  <si>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</si>
  <si>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</si>
  <si>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</si>
  <si>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</si>
  <si>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</si>
  <si>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</si>
  <si>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</si>
  <si>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</si>
  <si>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</si>
  <si>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</si>
  <si>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</si>
  <si>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</si>
  <si>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</si>
  <si>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</si>
  <si>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</si>
  <si>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</si>
  <si>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</si>
  <si>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</si>
  <si>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</si>
  <si>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</si>
  <si>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</si>
  <si>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</si>
  <si>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</si>
  <si>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</si>
  <si>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</si>
  <si>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</si>
  <si>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</si>
  <si>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</si>
  <si>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</si>
  <si>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</si>
  <si>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</si>
  <si>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</si>
  <si>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</si>
  <si>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</si>
  <si>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</si>
  <si>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</si>
  <si>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</si>
  <si>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</si>
  <si>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</si>
  <si>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</si>
  <si>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</si>
  <si>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</si>
  <si>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</si>
  <si>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</si>
  <si>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</si>
  <si>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</si>
  <si>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</si>
  <si>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</si>
  <si>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</si>
  <si>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</si>
  <si>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</si>
  <si>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</si>
  <si>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</si>
  <si>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</si>
  <si>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</si>
  <si>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</si>
  <si>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</si>
  <si>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</si>
  <si>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</si>
  <si>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</si>
  <si>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</si>
  <si>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</si>
  <si>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</si>
  <si>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</si>
  <si>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</si>
  <si>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</si>
  <si>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</si>
  <si>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</si>
  <si>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</si>
  <si>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</si>
  <si>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</si>
  <si>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</si>
  <si>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</si>
  <si>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</si>
  <si>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</si>
  <si>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</si>
  <si>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</si>
  <si>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</si>
  <si>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</si>
  <si>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</si>
  <si>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</si>
  <si>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</si>
  <si>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</si>
  <si>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</si>
  <si>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</si>
  <si>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</si>
  <si>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</si>
  <si>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</si>
  <si>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</si>
  <si>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</si>
  <si>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</si>
  <si>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</si>
  <si>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</si>
  <si>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</si>
  <si>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</si>
  <si>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</si>
  <si>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</si>
  <si>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</si>
  <si>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</si>
  <si>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</si>
  <si>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</si>
  <si>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</si>
  <si>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</si>
  <si>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</si>
  <si>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</si>
  <si>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</si>
  <si>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</si>
  <si>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</si>
  <si>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</si>
  <si>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</si>
  <si>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</si>
  <si>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</si>
  <si>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</si>
  <si>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</si>
  <si>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</si>
  <si>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</si>
  <si>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</si>
  <si>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</si>
  <si>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</si>
  <si>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</si>
  <si>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</si>
  <si>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</si>
  <si>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</si>
  <si>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</si>
  <si>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</si>
  <si>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</si>
  <si>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</si>
  <si>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</si>
  <si>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</si>
  <si>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</si>
  <si>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</si>
  <si>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</si>
  <si>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</si>
  <si>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</si>
  <si>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</si>
  <si>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</si>
  <si>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</si>
  <si>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</si>
  <si>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</si>
  <si>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</si>
  <si>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</si>
  <si>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</si>
  <si>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</si>
  <si>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</si>
  <si>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</si>
  <si>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</si>
  <si>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</si>
  <si>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</si>
  <si>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</si>
  <si>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</si>
  <si>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</si>
  <si>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</si>
  <si>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</si>
  <si>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</si>
  <si>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</si>
  <si>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</si>
  <si>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</si>
  <si>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</si>
  <si>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</si>
  <si>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</si>
  <si>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</si>
  <si>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</si>
  <si>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</si>
  <si>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</si>
  <si>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</si>
  <si>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</si>
  <si>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</si>
  <si>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</si>
  <si>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</si>
  <si>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</si>
  <si>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</si>
  <si>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</si>
  <si>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</si>
  <si>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</si>
  <si>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</si>
  <si>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</si>
  <si>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</si>
  <si>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</si>
  <si>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</si>
  <si>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</si>
  <si>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</si>
  <si>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</si>
  <si>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</si>
  <si>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</si>
  <si>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</si>
  <si>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</si>
  <si>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</si>
  <si>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</si>
  <si>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</si>
  <si>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</si>
  <si>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</si>
  <si>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</si>
  <si>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</si>
  <si>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</si>
  <si>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</si>
  <si>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</si>
  <si>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</si>
  <si>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</si>
  <si>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</si>
  <si>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</si>
  <si>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</si>
  <si>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</si>
  <si>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</si>
  <si>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</si>
  <si>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</si>
  <si>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</si>
  <si>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</si>
  <si>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</si>
  <si>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</si>
  <si>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</si>
  <si>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</si>
  <si>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</si>
  <si>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</si>
  <si>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</si>
  <si>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</si>
  <si>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</si>
  <si>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</si>
  <si>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</si>
  <si>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</si>
  <si>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</si>
  <si>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</si>
  <si>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</si>
  <si>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</si>
  <si>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</si>
  <si>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</si>
  <si>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</si>
  <si>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</si>
  <si>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</si>
  <si>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</si>
  <si>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</si>
  <si>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</si>
  <si>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</si>
  <si>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</si>
  <si>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</si>
  <si>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</si>
  <si>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</si>
  <si>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</si>
  <si>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</si>
  <si>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</si>
  <si>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</si>
  <si>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</si>
  <si>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</si>
  <si>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</si>
  <si>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</si>
  <si>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</si>
  <si>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</si>
  <si>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</si>
  <si>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</si>
  <si>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</si>
  <si>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</si>
  <si>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</si>
  <si>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</si>
  <si>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</si>
  <si>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</si>
  <si>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</si>
  <si>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</si>
  <si>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</si>
  <si>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</si>
  <si>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</si>
  <si>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</si>
  <si>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</si>
  <si>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</si>
  <si>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</si>
  <si>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</si>
  <si>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</si>
  <si>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</si>
  <si>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</si>
  <si>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</si>
  <si>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</si>
  <si>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</si>
  <si>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</si>
  <si>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</si>
  <si>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</si>
  <si>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</si>
  <si>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</si>
  <si>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</si>
  <si>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</si>
  <si>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</si>
  <si>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</si>
  <si>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</si>
  <si>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</si>
  <si>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</si>
  <si>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</si>
  <si>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</si>
  <si>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</si>
  <si>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</si>
  <si>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</si>
  <si>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</si>
  <si>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</si>
  <si>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</si>
  <si>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</si>
  <si>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</si>
  <si>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</si>
  <si>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</si>
  <si>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</si>
  <si>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</si>
  <si>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</si>
  <si>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</si>
  <si>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</si>
  <si>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</si>
  <si>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</si>
  <si>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</si>
  <si>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</si>
  <si>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</si>
  <si>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</si>
  <si>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</si>
  <si>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</si>
  <si>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</si>
  <si>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</si>
  <si>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</si>
  <si>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</si>
  <si>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</si>
  <si>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</si>
  <si>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</si>
  <si>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</si>
  <si>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</si>
  <si>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</si>
  <si>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</si>
  <si>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</si>
  <si>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</si>
  <si>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</si>
  <si>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</si>
  <si>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</si>
  <si>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</si>
  <si>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</si>
  <si>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</si>
  <si>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</si>
  <si>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</si>
  <si>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</si>
  <si>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</si>
  <si>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</si>
  <si>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</si>
  <si>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</si>
  <si>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</si>
  <si>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</si>
  <si>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</si>
  <si>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</si>
  <si>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</si>
  <si>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</si>
  <si>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</si>
  <si>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</si>
  <si>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</si>
  <si>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</si>
  <si>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</si>
  <si>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</si>
  <si>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</si>
  <si>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</si>
  <si>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</si>
  <si>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</si>
  <si>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</si>
  <si>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</si>
  <si>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</si>
  <si>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</si>
  <si>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</si>
  <si>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</si>
  <si>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</si>
  <si>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</si>
  <si>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</si>
  <si>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</si>
  <si>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</si>
  <si>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</si>
  <si>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</si>
  <si>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</si>
  <si>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</si>
  <si>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</si>
  <si>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</si>
  <si>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</si>
  <si>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</si>
  <si>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</si>
  <si>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</si>
  <si>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</si>
  <si>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</si>
  <si>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</si>
  <si>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</si>
  <si>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</si>
  <si>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</si>
  <si>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</si>
  <si>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</si>
  <si>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</si>
  <si>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</si>
  <si>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</si>
  <si>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</si>
  <si>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</si>
  <si>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</si>
  <si>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</si>
  <si>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</si>
  <si>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</si>
  <si>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</si>
  <si>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</si>
  <si>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</si>
  <si>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</si>
  <si>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</si>
  <si>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</si>
  <si>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</si>
  <si>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</si>
  <si>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</si>
  <si>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</si>
  <si>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</si>
  <si>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</si>
  <si>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</si>
  <si>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</si>
  <si>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</si>
  <si>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</si>
  <si>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</si>
  <si>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</si>
  <si>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</si>
  <si>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</si>
  <si>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</si>
  <si>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</si>
  <si>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</si>
  <si>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</si>
  <si>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</si>
  <si>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</si>
  <si>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</si>
  <si>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</si>
  <si>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</si>
  <si>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</si>
  <si>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</si>
  <si>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</si>
  <si>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</si>
  <si>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</si>
  <si>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</si>
  <si>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</si>
  <si>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</si>
  <si>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</si>
  <si>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</si>
  <si>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</si>
  <si>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</si>
  <si>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</si>
  <si>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</si>
  <si>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</si>
  <si>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</si>
  <si>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</si>
  <si>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</si>
  <si>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</si>
  <si>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</si>
  <si>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</si>
  <si>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</si>
  <si>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</si>
  <si>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</si>
  <si>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</si>
  <si>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</si>
  <si>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</si>
  <si>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</si>
  <si>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</si>
  <si>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</si>
  <si>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</si>
  <si>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</si>
  <si>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</si>
  <si>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</si>
  <si>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</si>
  <si>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</si>
  <si>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</si>
  <si>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</si>
  <si>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</si>
  <si>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</si>
  <si>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</si>
  <si>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</si>
  <si>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</si>
  <si>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</si>
  <si>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</si>
  <si>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</si>
  <si>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</si>
  <si>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</si>
  <si>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</si>
  <si>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</si>
  <si>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</si>
  <si>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</si>
  <si>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</si>
  <si>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</si>
  <si>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</si>
  <si>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</si>
  <si>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</si>
  <si>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</si>
  <si>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</si>
  <si>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</si>
  <si>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</si>
  <si>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</si>
  <si>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</si>
  <si>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</si>
  <si>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</si>
  <si>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</si>
  <si>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</si>
  <si>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</si>
  <si>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</si>
  <si>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</si>
  <si>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</si>
  <si>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</si>
  <si>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</si>
  <si>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</si>
  <si>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</si>
  <si>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</si>
  <si>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</si>
  <si>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</si>
  <si>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</si>
  <si>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</si>
  <si>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</si>
  <si>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</si>
  <si>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</si>
  <si>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</si>
  <si>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</si>
  <si>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</si>
  <si>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</si>
  <si>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</si>
  <si>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</si>
  <si>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</si>
  <si>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</si>
  <si>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</si>
  <si>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</si>
  <si>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</si>
  <si>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</si>
  <si>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</si>
  <si>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</si>
  <si>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</si>
  <si>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</si>
  <si>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</si>
  <si>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</si>
  <si>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</si>
  <si>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</si>
  <si>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</si>
  <si>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</si>
  <si>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</si>
  <si>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</si>
  <si>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</si>
  <si>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</si>
  <si>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</si>
  <si>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</si>
  <si>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</si>
  <si>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</si>
  <si>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</si>
  <si>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</si>
  <si>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</si>
  <si>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</si>
  <si>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</si>
  <si>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</si>
  <si>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</si>
  <si>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</si>
  <si>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</si>
  <si>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</si>
  <si>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</si>
  <si>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</si>
  <si>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</si>
  <si>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</si>
  <si>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</si>
  <si>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</si>
  <si>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</si>
  <si>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</si>
  <si>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</si>
  <si>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</si>
  <si>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</si>
  <si>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</si>
  <si>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</si>
  <si>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</si>
  <si>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</si>
  <si>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</si>
  <si>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</si>
  <si>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</si>
  <si>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</si>
  <si>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</si>
  <si>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</si>
  <si>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</si>
  <si>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</si>
  <si>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</si>
  <si>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</si>
  <si>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</si>
  <si>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</si>
  <si>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</si>
  <si>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</si>
  <si>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</si>
  <si>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</si>
  <si>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</si>
  <si>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</si>
  <si>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</si>
  <si>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</si>
  <si>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</si>
  <si>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</si>
  <si>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</si>
  <si>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</si>
  <si>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</si>
  <si>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</si>
  <si>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</si>
  <si>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</si>
  <si>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</si>
  <si>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</si>
  <si>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</si>
  <si>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</si>
  <si>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</si>
  <si>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</si>
  <si>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</si>
  <si>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</si>
  <si>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</si>
  <si>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</si>
  <si>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</si>
  <si>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</si>
  <si>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</si>
  <si>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</si>
  <si>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</si>
  <si>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</si>
  <si>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</si>
  <si>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</si>
  <si>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</si>
  <si>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</si>
  <si>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</si>
  <si>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</si>
  <si>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</si>
  <si>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</si>
  <si>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</si>
  <si>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</si>
  <si>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</si>
  <si>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</si>
  <si>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</si>
  <si>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</si>
  <si>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</si>
  <si>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</si>
  <si>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</si>
  <si>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</si>
  <si>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</si>
  <si>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</si>
  <si>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</si>
  <si>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</si>
  <si>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</si>
  <si>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</si>
  <si>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</si>
  <si>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</si>
  <si>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</si>
  <si>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</si>
  <si>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</si>
  <si>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</si>
  <si>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</si>
  <si>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</si>
  <si>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</si>
  <si>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</si>
  <si>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</si>
  <si>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</si>
  <si>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</si>
  <si>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</si>
  <si>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</si>
  <si>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</si>
  <si>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</si>
  <si>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</si>
  <si>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</si>
  <si>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</si>
  <si>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</si>
  <si>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</si>
  <si>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</si>
  <si>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</si>
  <si>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</si>
  <si>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</si>
  <si>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</si>
  <si>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</si>
  <si>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</si>
  <si>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</si>
  <si>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</si>
  <si>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</si>
  <si>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</si>
  <si>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</si>
  <si>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</si>
  <si>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</si>
  <si>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</si>
  <si>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</si>
  <si>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</si>
  <si>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</si>
  <si>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</si>
  <si>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</si>
  <si>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</si>
  <si>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</si>
  <si>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</si>
  <si>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</si>
  <si>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</si>
  <si>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</si>
  <si>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</si>
  <si>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</si>
  <si>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</si>
  <si>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</si>
  <si>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</si>
  <si>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</si>
  <si>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</si>
  <si>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</si>
  <si>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</si>
  <si>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</si>
  <si>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</si>
  <si>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</si>
  <si>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</si>
  <si>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</si>
  <si>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</si>
  <si>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</si>
  <si>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</si>
  <si>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</si>
  <si>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</si>
  <si>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</si>
  <si>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</si>
  <si>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</si>
  <si>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</si>
  <si>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</si>
  <si>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</si>
  <si>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</si>
  <si>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</si>
  <si>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</si>
  <si>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</si>
  <si>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</si>
  <si>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</si>
  <si>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</si>
  <si>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</si>
  <si>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</si>
  <si>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</si>
  <si>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</si>
  <si>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</si>
  <si>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</si>
  <si>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</si>
  <si>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</si>
  <si>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</si>
  <si>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</si>
  <si>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</si>
  <si>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</si>
  <si>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</si>
  <si>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</si>
  <si>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</si>
  <si>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</si>
  <si>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</si>
  <si>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</si>
  <si>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</si>
  <si>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</si>
  <si>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</si>
  <si>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</si>
  <si>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</si>
  <si>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</si>
  <si>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</si>
  <si>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</si>
  <si>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</si>
  <si>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</si>
  <si>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</si>
  <si>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</si>
  <si>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</si>
  <si>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</si>
  <si>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</si>
  <si>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</si>
  <si>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</si>
  <si>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</si>
  <si>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</si>
  <si>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</si>
  <si>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</si>
  <si>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</si>
  <si>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</si>
  <si>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</si>
  <si>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</si>
  <si>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</si>
  <si>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</si>
  <si>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</si>
  <si>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</si>
  <si>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</si>
  <si>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</si>
  <si>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</si>
  <si>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</si>
  <si>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</si>
  <si>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</si>
  <si>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</si>
  <si>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</si>
  <si>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</si>
  <si>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</si>
  <si>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</si>
  <si>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</si>
  <si>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</si>
  <si>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</si>
  <si>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</si>
  <si>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</si>
  <si>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</si>
  <si>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</si>
  <si>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</si>
  <si>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</si>
  <si>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</si>
  <si>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</si>
  <si>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</si>
  <si>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</si>
  <si>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</si>
  <si>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</si>
  <si>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</si>
  <si>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</si>
  <si>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</si>
  <si>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</si>
  <si>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</si>
  <si>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</si>
  <si>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</si>
  <si>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</si>
  <si>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</si>
  <si>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</si>
  <si>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</si>
  <si>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</si>
  <si>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</si>
  <si>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</si>
  <si>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</si>
  <si>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</si>
  <si>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</si>
  <si>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</si>
  <si>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</si>
  <si>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</si>
  <si>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</si>
  <si>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</si>
  <si>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</si>
  <si>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</si>
  <si>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</si>
  <si>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</si>
  <si>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</si>
  <si>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</si>
  <si>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</si>
  <si>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</si>
  <si>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</si>
  <si>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</si>
  <si>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</si>
  <si>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</si>
  <si>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</si>
  <si>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</si>
  <si>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</si>
  <si>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</si>
  <si>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</si>
  <si>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</si>
  <si>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</si>
  <si>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</si>
  <si>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</si>
  <si>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</si>
  <si>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</si>
  <si>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</si>
  <si>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</si>
  <si>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</si>
  <si>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</si>
  <si>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</si>
  <si>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</si>
  <si>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</si>
  <si>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</si>
  <si>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</si>
  <si>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</si>
  <si>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</si>
  <si>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</si>
  <si>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</si>
  <si>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</si>
  <si>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</si>
  <si>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</si>
  <si>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</si>
  <si>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</si>
  <si>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</si>
  <si>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</si>
  <si>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</si>
  <si>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</si>
  <si>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</si>
  <si>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</si>
  <si>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</si>
  <si>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</si>
  <si>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</si>
  <si>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</si>
  <si>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</si>
  <si>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</si>
  <si>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</si>
  <si>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</si>
  <si>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</si>
  <si>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</si>
  <si>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</si>
  <si>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</si>
  <si>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</si>
  <si>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</si>
  <si>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</si>
  <si>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</si>
  <si>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</si>
  <si>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</si>
  <si>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</si>
  <si>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</si>
  <si>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</si>
  <si>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</si>
  <si>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</si>
  <si>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</si>
  <si>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</si>
  <si>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</si>
  <si>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</si>
  <si>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</si>
  <si>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</si>
  <si>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</si>
  <si>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</si>
  <si>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</si>
  <si>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</si>
  <si>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</si>
  <si>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</si>
  <si>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</si>
  <si>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</si>
  <si>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</si>
  <si>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</si>
  <si>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</si>
  <si>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</si>
  <si>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</si>
  <si>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</si>
  <si>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</si>
  <si>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</si>
  <si>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</si>
  <si>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</si>
  <si>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</si>
  <si>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</si>
  <si>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</si>
  <si>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</si>
  <si>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</si>
  <si>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</si>
  <si>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</si>
  <si>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</si>
  <si>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</si>
  <si>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</si>
  <si>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</si>
  <si>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</si>
  <si>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</si>
  <si>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</si>
  <si>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</si>
  <si>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</si>
  <si>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</si>
  <si>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</si>
  <si>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</si>
  <si>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</si>
  <si>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</si>
  <si>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</si>
  <si>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</si>
  <si>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</si>
  <si>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</si>
  <si>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</si>
  <si>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</si>
  <si>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</si>
  <si>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</si>
  <si>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</si>
  <si>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</si>
  <si>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</si>
  <si>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</si>
  <si>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</si>
  <si>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</si>
  <si>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</si>
  <si>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</si>
  <si>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</si>
  <si>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</si>
  <si>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</si>
  <si>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</si>
  <si>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</si>
  <si>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</si>
  <si>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</si>
  <si>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</si>
  <si>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</si>
  <si>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</si>
  <si>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</si>
  <si>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</si>
  <si>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</si>
  <si>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</si>
  <si>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</si>
  <si>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</si>
  <si>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</si>
  <si>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</si>
  <si>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</si>
  <si>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</si>
  <si>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</si>
  <si>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</si>
  <si>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</si>
  <si>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</si>
  <si>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</si>
  <si>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</si>
  <si>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</si>
  <si>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</si>
  <si>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</si>
  <si>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</si>
  <si>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</si>
  <si>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</si>
  <si>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</si>
  <si>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</si>
  <si>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</si>
  <si>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</si>
  <si>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</si>
  <si>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</si>
  <si>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</si>
  <si>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</si>
  <si>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</si>
  <si>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</si>
  <si>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</si>
  <si>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</si>
  <si>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</si>
  <si>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</si>
  <si>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</si>
  <si>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</si>
  <si>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</si>
  <si>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</si>
  <si>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</si>
  <si>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</si>
  <si>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</si>
  <si>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</si>
  <si>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</si>
  <si>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</si>
  <si>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</si>
  <si>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</si>
  <si>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</si>
  <si>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</si>
  <si>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</si>
  <si>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</si>
  <si>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</si>
  <si>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</si>
  <si>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</si>
  <si>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</si>
  <si>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</si>
  <si>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</si>
  <si>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</si>
  <si>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</si>
  <si>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</si>
  <si>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</si>
  <si>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</si>
  <si>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</si>
  <si>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</si>
  <si>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</si>
  <si>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</si>
  <si>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</si>
  <si>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</si>
  <si>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</si>
  <si>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</si>
  <si>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</si>
  <si>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</si>
  <si>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</si>
  <si>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</si>
  <si>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</si>
  <si>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</si>
  <si>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</si>
  <si>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</si>
  <si>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</si>
  <si>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</si>
  <si>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</si>
  <si>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</si>
  <si>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</si>
  <si>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</si>
  <si>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</si>
  <si>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</si>
  <si>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</si>
  <si>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</si>
  <si>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</si>
  <si>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</si>
  <si>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</si>
  <si>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</si>
  <si>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</si>
  <si>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</si>
  <si>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</si>
  <si>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</si>
  <si>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</si>
  <si>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</si>
  <si>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</si>
  <si>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</si>
  <si>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</si>
  <si>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</si>
  <si>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</si>
  <si>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</si>
  <si>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</si>
  <si>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</si>
  <si>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</si>
  <si>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</si>
  <si>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</si>
  <si>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</si>
  <si>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</si>
  <si>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</si>
  <si>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</si>
  <si>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</si>
  <si>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</si>
  <si>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</si>
  <si>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</si>
  <si>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</si>
  <si>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</si>
  <si>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</si>
  <si>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</si>
  <si>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</si>
  <si>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</si>
  <si>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</si>
  <si>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</si>
  <si>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</si>
  <si>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</si>
  <si>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</si>
  <si>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</si>
  <si>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</si>
  <si>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</si>
  <si>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</si>
  <si>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</si>
  <si>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</si>
  <si>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</si>
  <si>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</si>
  <si>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</si>
  <si>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</si>
  <si>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</si>
  <si>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</si>
  <si>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</si>
  <si>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</si>
  <si>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</si>
  <si>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</si>
  <si>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</si>
  <si>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</si>
  <si>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</si>
  <si>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</si>
  <si>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</si>
  <si>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</si>
  <si>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</si>
  <si>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</si>
  <si>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</si>
  <si>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</si>
  <si>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</si>
  <si>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</si>
  <si>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</si>
  <si>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</si>
  <si>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</si>
  <si>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</si>
  <si>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</si>
  <si>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</si>
  <si>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</si>
  <si>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</si>
  <si>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</si>
  <si>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</si>
  <si>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</si>
  <si>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</si>
  <si>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</si>
  <si>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</si>
  <si>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</si>
  <si>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</si>
  <si>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</si>
  <si>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</si>
  <si>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</si>
  <si>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</si>
  <si>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</si>
  <si>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</si>
  <si>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</si>
  <si>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</si>
  <si>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</si>
  <si>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</si>
  <si>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</si>
  <si>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</si>
  <si>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</si>
  <si>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</si>
  <si>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</si>
  <si>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</si>
  <si>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</si>
  <si>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</si>
  <si>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</si>
  <si>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</si>
  <si>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</si>
  <si>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</si>
  <si>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</si>
  <si>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</si>
  <si>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</si>
  <si>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</si>
  <si>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</si>
  <si>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</si>
  <si>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</si>
  <si>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</si>
  <si>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</si>
  <si>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</si>
  <si>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</si>
  <si>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</si>
  <si>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</si>
  <si>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</si>
  <si>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</si>
  <si>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</si>
  <si>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</si>
  <si>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</si>
  <si>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</si>
  <si>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</si>
  <si>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</si>
  <si>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</si>
  <si>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</si>
  <si>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</si>
  <si>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</si>
  <si>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</si>
  <si>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</si>
  <si>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</si>
  <si>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</si>
  <si>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</si>
  <si>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</si>
  <si>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</si>
  <si>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</si>
  <si>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</si>
  <si>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</si>
  <si>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</si>
  <si>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</si>
  <si>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</si>
  <si>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</si>
  <si>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</si>
  <si>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</si>
  <si>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</si>
  <si>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</si>
  <si>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</si>
  <si>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</si>
  <si>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</si>
  <si>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</si>
  <si>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</si>
  <si>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</si>
  <si>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</si>
  <si>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</si>
  <si>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</si>
  <si>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</si>
  <si>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</si>
  <si>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</si>
  <si>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</si>
  <si>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</si>
  <si>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</si>
  <si>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</si>
  <si>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</si>
  <si>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</si>
  <si>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</si>
  <si>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</si>
  <si>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</si>
  <si>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</si>
  <si>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</si>
  <si>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</si>
  <si>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</si>
  <si>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</si>
  <si>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</si>
  <si>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</si>
  <si>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</si>
  <si>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</si>
  <si>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</si>
  <si>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</si>
  <si>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</si>
  <si>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</si>
  <si>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</si>
  <si>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</si>
  <si>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</si>
  <si>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</si>
  <si>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</si>
  <si>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</si>
  <si>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</si>
  <si>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</si>
  <si>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</si>
  <si>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</si>
  <si>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</si>
  <si>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</si>
  <si>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</si>
  <si>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</si>
  <si>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</si>
  <si>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</si>
  <si>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</si>
  <si>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</si>
  <si>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</si>
  <si>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</si>
  <si>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</si>
  <si>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</si>
  <si>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</si>
  <si>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</si>
  <si>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</si>
  <si>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</si>
  <si>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</si>
  <si>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</si>
  <si>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</si>
  <si>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</si>
  <si>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</si>
  <si>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</si>
  <si>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</si>
  <si>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</si>
  <si>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</si>
  <si>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</si>
  <si>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</si>
  <si>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</si>
  <si>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</si>
  <si>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</si>
  <si>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</si>
  <si>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</si>
  <si>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</si>
  <si>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</si>
  <si>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</si>
  <si>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</si>
  <si>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</si>
  <si>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</si>
  <si>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</si>
  <si>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</si>
  <si>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</si>
  <si>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</si>
  <si>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</si>
  <si>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</si>
  <si>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</si>
  <si>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</si>
  <si>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</si>
  <si>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</si>
  <si>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</si>
  <si>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</si>
  <si>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</si>
  <si>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</si>
  <si>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</si>
  <si>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</si>
  <si>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</si>
  <si>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</si>
  <si>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</si>
  <si>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</si>
  <si>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</si>
  <si>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</si>
  <si>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</si>
  <si>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</si>
  <si>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</si>
  <si>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</si>
  <si>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</si>
  <si>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</si>
  <si>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</si>
  <si>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</si>
  <si>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</si>
  <si>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</si>
  <si>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</si>
  <si>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</si>
  <si>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</si>
  <si>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</si>
  <si>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</si>
  <si>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</si>
  <si>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</si>
  <si>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</si>
  <si>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</si>
  <si>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</si>
  <si>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</si>
  <si>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</si>
  <si>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</si>
  <si>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</si>
  <si>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</si>
  <si>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</si>
  <si>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</si>
  <si>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</si>
  <si>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</si>
  <si>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</si>
  <si>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</si>
  <si>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</si>
  <si>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</si>
  <si>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</si>
  <si>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</si>
  <si>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</si>
  <si>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</si>
  <si>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</si>
  <si>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</si>
  <si>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</si>
  <si>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</si>
  <si>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</si>
  <si>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</si>
  <si>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</si>
  <si>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</si>
  <si>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</si>
  <si>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</si>
  <si>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</si>
  <si>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</si>
  <si>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</si>
  <si>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</si>
  <si>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</si>
  <si>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</si>
  <si>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</si>
  <si>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</si>
  <si>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</si>
  <si>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</si>
  <si>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</si>
  <si>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</si>
  <si>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</si>
  <si>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</si>
  <si>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</si>
  <si>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</si>
  <si>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</si>
  <si>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</si>
  <si>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</si>
  <si>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</si>
  <si>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</si>
  <si>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</si>
  <si>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</si>
  <si>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</si>
  <si>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</si>
  <si>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</si>
  <si>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</si>
  <si>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</si>
  <si>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</si>
  <si>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</si>
  <si>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</si>
  <si>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</si>
  <si>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</si>
  <si>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</si>
  <si>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</si>
  <si>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</si>
  <si>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</si>
  <si>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</si>
  <si>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</si>
  <si>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</si>
  <si>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</si>
  <si>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</si>
  <si>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</si>
  <si>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</si>
  <si>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</si>
  <si>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</si>
  <si>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</si>
  <si>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</si>
  <si>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</si>
  <si>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</si>
  <si>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</si>
  <si>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</si>
  <si>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</si>
  <si>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</si>
  <si>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</si>
  <si>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</si>
  <si>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</si>
  <si>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</si>
  <si>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</si>
  <si>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</si>
  <si>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</si>
  <si>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</si>
  <si>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</si>
  <si>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</si>
  <si>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</si>
  <si>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</si>
  <si>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</si>
  <si>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</si>
  <si>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</si>
  <si>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</si>
  <si>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</si>
  <si>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</si>
  <si>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</si>
  <si>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</si>
  <si>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</si>
  <si>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</si>
  <si>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</si>
  <si>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</si>
  <si>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</si>
  <si>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</si>
  <si>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</si>
  <si>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</si>
  <si>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</si>
  <si>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</si>
  <si>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</si>
  <si>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</si>
  <si>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</si>
  <si>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</si>
  <si>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</si>
  <si>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</si>
  <si>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</si>
  <si>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</si>
  <si>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</si>
  <si>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</si>
  <si>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</si>
  <si>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</si>
  <si>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</si>
  <si>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</si>
  <si>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</si>
  <si>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</si>
  <si>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</si>
  <si>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</si>
  <si>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</si>
  <si>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</si>
  <si>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</si>
  <si>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</si>
  <si>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</si>
  <si>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</si>
  <si>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</si>
  <si>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</si>
  <si>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</si>
  <si>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</si>
  <si>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</si>
  <si>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</si>
  <si>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</si>
  <si>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</si>
  <si>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</si>
  <si>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</si>
  <si>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</si>
  <si>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</si>
  <si>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</si>
  <si>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</si>
  <si>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</si>
  <si>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</si>
  <si>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</si>
  <si>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</si>
  <si>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</si>
  <si>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</si>
  <si>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</si>
  <si>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</si>
  <si>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</si>
  <si>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</si>
  <si>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</si>
  <si>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</si>
  <si>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</si>
  <si>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</si>
  <si>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</si>
  <si>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</si>
  <si>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</si>
  <si>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</si>
  <si>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</si>
  <si>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</si>
  <si>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</si>
  <si>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</si>
  <si>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</si>
  <si>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</si>
  <si>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</si>
  <si>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</si>
  <si>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</si>
  <si>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</si>
  <si>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</si>
  <si>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</si>
  <si>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</si>
  <si>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</si>
  <si>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</si>
  <si>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</si>
  <si>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</si>
  <si>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</si>
  <si>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</si>
  <si>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</si>
  <si>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</si>
  <si>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</si>
  <si>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</si>
  <si>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</si>
  <si>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</si>
  <si>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</si>
  <si>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</si>
  <si>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</si>
  <si>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</si>
  <si>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</si>
  <si>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</si>
  <si>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</si>
  <si>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</si>
  <si>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</si>
  <si>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</si>
  <si>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</si>
  <si>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</si>
  <si>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</si>
  <si>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</si>
  <si>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</si>
  <si>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</si>
  <si>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</si>
  <si>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</si>
  <si>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</si>
  <si>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</si>
  <si>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</si>
  <si>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</si>
  <si>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</si>
  <si>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</si>
  <si>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</si>
  <si>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</si>
  <si>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</si>
  <si>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</si>
  <si>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</si>
  <si>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</si>
  <si>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</si>
  <si>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</si>
  <si>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</si>
  <si>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</si>
  <si>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</si>
  <si>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</si>
  <si>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</si>
  <si>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</si>
  <si>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</si>
  <si>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</si>
  <si>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</si>
  <si>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</si>
  <si>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</si>
  <si>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</si>
  <si>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</si>
  <si>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</si>
  <si>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</si>
  <si>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</si>
  <si>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</si>
  <si>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</si>
  <si>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</si>
  <si>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</si>
  <si>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</si>
  <si>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</si>
  <si>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</si>
  <si>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</si>
  <si>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</si>
  <si>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</si>
  <si>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</si>
  <si>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</si>
  <si>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</si>
  <si>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</si>
  <si>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</si>
  <si>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</si>
  <si>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</si>
  <si>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</si>
  <si>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</si>
  <si>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</si>
  <si>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</si>
  <si>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</si>
  <si>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</si>
  <si>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</si>
  <si>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</si>
  <si>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</si>
  <si>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</si>
  <si>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</si>
  <si>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</si>
  <si>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</si>
  <si>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</si>
  <si>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</si>
  <si>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</si>
  <si>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</si>
  <si>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</si>
  <si>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</si>
  <si>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</si>
  <si>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</si>
  <si>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</si>
  <si>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</si>
  <si>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</si>
  <si>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</si>
  <si>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</si>
  <si>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</si>
  <si>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</si>
  <si>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</si>
  <si>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</si>
  <si>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</si>
  <si>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</si>
  <si>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</si>
  <si>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</si>
  <si>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</si>
  <si>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</si>
  <si>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</si>
  <si>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</si>
  <si>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</si>
  <si>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</si>
  <si>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</si>
  <si>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</si>
  <si>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</si>
  <si>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</si>
  <si>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</si>
  <si>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</si>
  <si>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</si>
  <si>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</si>
  <si>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</si>
  <si>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</si>
  <si>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</si>
  <si>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</si>
  <si>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</si>
  <si>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</si>
  <si>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</si>
  <si>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</si>
  <si>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</si>
  <si>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</si>
  <si>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</si>
  <si>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</si>
  <si>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</si>
  <si>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</si>
  <si>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</si>
  <si>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</si>
  <si>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</si>
  <si>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</si>
  <si>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</si>
  <si>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</si>
  <si>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</si>
  <si>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</si>
  <si>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</si>
  <si>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</si>
  <si>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</si>
  <si>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</si>
  <si>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</si>
  <si>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</si>
  <si>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</si>
  <si>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</si>
  <si>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</si>
  <si>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</si>
  <si>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</si>
  <si>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</si>
  <si>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</si>
  <si>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</si>
  <si>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</si>
  <si>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</si>
  <si>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</si>
  <si>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</si>
  <si>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</si>
  <si>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</si>
  <si>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</si>
  <si>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</si>
  <si>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</si>
  <si>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</si>
  <si>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</si>
  <si>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</si>
  <si>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</si>
  <si>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</si>
  <si>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</si>
  <si>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</si>
  <si>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</si>
  <si>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</si>
  <si>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</si>
  <si>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</si>
  <si>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</si>
  <si>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</si>
  <si>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</si>
  <si>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</si>
  <si>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</si>
  <si>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</si>
  <si>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</si>
  <si>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</si>
  <si>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</si>
  <si>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</si>
  <si>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</si>
  <si>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</si>
  <si>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</si>
  <si>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</si>
  <si>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</si>
  <si>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</si>
  <si>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</si>
  <si>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</si>
  <si>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</si>
  <si>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</si>
  <si>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</si>
  <si>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</si>
  <si>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</si>
  <si>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</si>
  <si>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</si>
  <si>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</si>
  <si>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</si>
  <si>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</si>
  <si>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</si>
  <si>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</si>
  <si>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</si>
  <si>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</si>
  <si>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</si>
  <si>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</si>
  <si>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</si>
  <si>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</si>
  <si>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</si>
  <si>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</si>
  <si>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</si>
  <si>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</si>
  <si>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</si>
  <si>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</si>
  <si>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</si>
  <si>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</si>
  <si>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</si>
  <si>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</si>
  <si>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</si>
  <si>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</si>
  <si>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</si>
  <si>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</si>
  <si>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</si>
  <si>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</si>
  <si>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</si>
  <si>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</si>
  <si>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</si>
  <si>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</si>
  <si>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</si>
  <si>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</si>
  <si>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</si>
  <si>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</si>
  <si>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</si>
  <si>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</si>
  <si>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</si>
  <si>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</si>
  <si>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</si>
  <si>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</si>
  <si>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</si>
  <si>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</si>
  <si>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</si>
  <si>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</si>
  <si>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</si>
  <si>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</si>
  <si>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</si>
  <si>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</si>
  <si>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</si>
  <si>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</si>
  <si>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</si>
  <si>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</si>
  <si>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</si>
  <si>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</si>
  <si>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</si>
  <si>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</si>
  <si>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</si>
  <si>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</si>
  <si>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</si>
  <si>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</si>
  <si>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</si>
  <si>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</si>
  <si>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</si>
  <si>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</si>
  <si>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</si>
  <si>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</si>
  <si>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</si>
  <si>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</si>
  <si>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</si>
  <si>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</si>
  <si>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</si>
  <si>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</si>
  <si>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</si>
  <si>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</si>
  <si>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</si>
  <si>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</si>
  <si>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</si>
  <si>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</si>
  <si>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</si>
  <si>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</si>
  <si>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</si>
  <si>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</si>
  <si>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</si>
  <si>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</si>
  <si>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</si>
  <si>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</si>
  <si>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</si>
  <si>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</si>
  <si>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</si>
  <si>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</si>
  <si>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</si>
  <si>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</si>
  <si>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</si>
  <si>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</si>
  <si>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</si>
  <si>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</si>
  <si>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</si>
  <si>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</si>
  <si>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</si>
  <si>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</si>
  <si>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</si>
  <si>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</si>
  <si>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</si>
  <si>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</si>
  <si>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</si>
  <si>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</si>
  <si>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</si>
  <si>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</si>
  <si>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</si>
  <si>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</si>
  <si>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</si>
  <si>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</si>
  <si>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</si>
  <si>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</si>
  <si>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</si>
  <si>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</si>
  <si>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</si>
  <si>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</si>
  <si>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</si>
  <si>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</si>
  <si>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</si>
  <si>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</si>
  <si>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</si>
  <si>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</si>
  <si>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</si>
  <si>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</si>
  <si>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</si>
  <si>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</si>
  <si>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</si>
  <si>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</si>
  <si>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</si>
  <si>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</si>
  <si>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</si>
  <si>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</si>
  <si>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</si>
  <si>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</si>
  <si>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</si>
  <si>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</si>
  <si>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</si>
  <si>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</si>
  <si>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</si>
  <si>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</si>
  <si>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</si>
  <si>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</si>
  <si>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</si>
  <si>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</si>
  <si>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</si>
  <si>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</si>
  <si>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</si>
  <si>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</si>
  <si>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</si>
  <si>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</si>
  <si>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</si>
  <si>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</si>
  <si>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</si>
  <si>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</si>
  <si>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</si>
  <si>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</si>
  <si>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</si>
  <si>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</si>
  <si>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</si>
  <si>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</si>
  <si>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</si>
  <si>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</si>
  <si>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</si>
  <si>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</si>
  <si>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</si>
  <si>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</si>
  <si>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</si>
  <si>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</si>
  <si>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</si>
  <si>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</si>
  <si>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</si>
  <si>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</si>
  <si>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</si>
  <si>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</si>
  <si>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</si>
  <si>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</si>
  <si>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</si>
  <si>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</si>
  <si>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</si>
  <si>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</si>
  <si>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</si>
  <si>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</si>
  <si>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</si>
  <si>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</si>
  <si>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</si>
  <si>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</si>
  <si>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</si>
  <si>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</si>
  <si>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</si>
  <si>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</si>
  <si>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</si>
  <si>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</si>
  <si>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</si>
  <si>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</si>
  <si>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</si>
  <si>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</si>
  <si>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</si>
  <si>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</si>
  <si>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</si>
  <si>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</si>
  <si>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</si>
  <si>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</si>
  <si>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</si>
  <si>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</si>
  <si>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</si>
  <si>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</si>
  <si>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</si>
  <si>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</si>
  <si>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</si>
  <si>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</si>
  <si>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</si>
  <si>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</si>
  <si>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</si>
  <si>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</si>
  <si>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</si>
  <si>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</si>
  <si>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</si>
  <si>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</si>
  <si>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</si>
  <si>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</si>
  <si>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</si>
  <si>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</si>
  <si>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</si>
  <si>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</si>
  <si>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</si>
  <si>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</si>
  <si>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</si>
  <si>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</si>
  <si>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</si>
  <si>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</si>
  <si>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</si>
  <si>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</si>
  <si>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</si>
  <si>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</si>
  <si>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</si>
  <si>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</si>
  <si>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</si>
  <si>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</si>
  <si>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</si>
  <si>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</si>
  <si>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</si>
  <si>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</si>
  <si>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</si>
  <si>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</si>
  <si>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</si>
  <si>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</si>
  <si>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</si>
  <si>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</si>
  <si>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</si>
  <si>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</si>
  <si>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</si>
  <si>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</si>
  <si>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</si>
  <si>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</si>
  <si>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</si>
  <si>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</si>
  <si>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</si>
  <si>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</si>
  <si>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</si>
  <si>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</si>
  <si>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</si>
  <si>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</si>
  <si>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</si>
  <si>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</si>
  <si>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</si>
  <si>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</si>
  <si>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</si>
  <si>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</si>
  <si>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</si>
  <si>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</si>
  <si>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</si>
  <si>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</si>
  <si>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</si>
  <si>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</si>
  <si>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</si>
  <si>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</si>
  <si>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</si>
  <si>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</si>
  <si>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</si>
  <si>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</si>
  <si>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</si>
  <si>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</si>
  <si>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</si>
  <si>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</si>
  <si>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</si>
  <si>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</si>
  <si>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</si>
  <si>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</si>
  <si>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</si>
  <si>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</si>
  <si>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</si>
  <si>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</si>
  <si>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</si>
  <si>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</si>
  <si>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</si>
  <si>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</si>
  <si>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</si>
  <si>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</si>
  <si>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</si>
  <si>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</si>
  <si>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</si>
  <si>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</si>
  <si>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</si>
  <si>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</si>
  <si>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</si>
  <si>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</si>
  <si>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</si>
  <si>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</si>
  <si>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</si>
  <si>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</si>
  <si>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</si>
  <si>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</si>
  <si>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</si>
  <si>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</si>
  <si>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</si>
  <si>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</si>
  <si>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</si>
  <si>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</si>
  <si>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</si>
  <si>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</si>
  <si>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</si>
  <si>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</si>
  <si>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</si>
  <si>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</si>
  <si>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</si>
  <si>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</si>
  <si>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</si>
  <si>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</si>
  <si>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</si>
  <si>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</si>
  <si>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</si>
  <si>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</si>
  <si>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</si>
  <si>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</si>
  <si>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</si>
  <si>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</si>
  <si>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</si>
  <si>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</si>
  <si>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</si>
  <si>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</si>
  <si>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</si>
  <si>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</si>
  <si>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</si>
  <si>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</si>
  <si>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</si>
  <si>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</si>
  <si>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</si>
  <si>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</si>
  <si>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</si>
  <si>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</si>
  <si>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</si>
  <si>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</si>
  <si>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</si>
  <si>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</si>
  <si>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</si>
  <si>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</si>
  <si>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</si>
  <si>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</si>
  <si>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</si>
  <si>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</si>
  <si>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</si>
  <si>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</si>
  <si>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</si>
  <si>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</si>
  <si>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</si>
  <si>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</si>
  <si>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</si>
  <si>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</si>
  <si>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</si>
  <si>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</si>
  <si>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</si>
  <si>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</si>
  <si>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</si>
  <si>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</si>
  <si>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</si>
  <si>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</si>
  <si>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</si>
  <si>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</si>
  <si>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</si>
  <si>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</si>
  <si>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</si>
  <si>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</si>
  <si>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</si>
  <si>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</si>
  <si>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</si>
  <si>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</si>
  <si>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</si>
  <si>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</si>
  <si>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</si>
  <si>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</si>
  <si>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</si>
  <si>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</si>
  <si>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</si>
  <si>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</si>
  <si>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</si>
  <si>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</si>
  <si>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</si>
  <si>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</si>
  <si>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</si>
  <si>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</si>
  <si>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</si>
  <si>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</si>
  <si>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</si>
  <si>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</si>
  <si>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</si>
  <si>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</si>
  <si>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</si>
  <si>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</si>
  <si>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</si>
  <si>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</si>
  <si>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</si>
  <si>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</si>
  <si>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</si>
  <si>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</si>
  <si>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</si>
  <si>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</si>
  <si>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</si>
  <si>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</si>
  <si>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</si>
  <si>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</si>
  <si>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</si>
  <si>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</si>
  <si>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</si>
  <si>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</si>
  <si>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</si>
  <si>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</si>
  <si>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</si>
  <si>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</si>
  <si>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</si>
  <si>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</si>
  <si>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</si>
  <si>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</si>
  <si>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</si>
  <si>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</si>
  <si>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</si>
  <si>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</si>
  <si>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</si>
  <si>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</si>
  <si>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</si>
  <si>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</si>
  <si>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</si>
  <si>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</si>
  <si>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</si>
  <si>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</si>
  <si>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</si>
  <si>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</si>
  <si>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</si>
  <si>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</si>
  <si>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</si>
  <si>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</si>
  <si>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</si>
  <si>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</si>
  <si>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</si>
  <si>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</si>
  <si>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</si>
  <si>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</si>
  <si>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</si>
  <si>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</si>
  <si>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</si>
  <si>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</si>
  <si>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</si>
  <si>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</si>
  <si>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</si>
  <si>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</si>
  <si>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</si>
  <si>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</si>
  <si>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</si>
  <si>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</si>
  <si>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</si>
  <si>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</si>
  <si>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</si>
  <si>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</si>
  <si>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</si>
  <si>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</si>
  <si>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</si>
  <si>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</si>
  <si>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</si>
  <si>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</si>
  <si>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</si>
  <si>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</si>
  <si>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</si>
  <si>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</si>
  <si>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</si>
  <si>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</si>
  <si>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</si>
  <si>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</si>
  <si>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</si>
  <si>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</si>
  <si>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</si>
  <si>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</si>
  <si>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</si>
  <si>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</si>
  <si>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</si>
  <si>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</si>
  <si>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</si>
  <si>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</si>
  <si>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</si>
  <si>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</si>
  <si>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</si>
  <si>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</si>
  <si>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</si>
  <si>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</si>
  <si>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</si>
  <si>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</si>
  <si>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</si>
  <si>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</si>
  <si>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</si>
  <si>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</si>
  <si>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</si>
  <si>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</si>
  <si>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</si>
  <si>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</si>
  <si>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</si>
  <si>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</si>
  <si>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</si>
  <si>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</si>
  <si>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</si>
  <si>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</si>
  <si>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</si>
  <si>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</si>
  <si>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</si>
  <si>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</si>
  <si>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</si>
  <si>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</si>
  <si>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</si>
  <si>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</si>
  <si>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</si>
  <si>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</si>
  <si>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</si>
  <si>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</si>
  <si>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</si>
  <si>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</si>
  <si>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</si>
  <si>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</si>
  <si>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</si>
  <si>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</si>
  <si>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</si>
  <si>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</si>
  <si>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</si>
  <si>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</si>
  <si>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</si>
  <si>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</si>
  <si>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</si>
  <si>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</si>
  <si>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</si>
  <si>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</si>
  <si>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</si>
  <si>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</si>
  <si>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</si>
  <si>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</si>
  <si>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</si>
  <si>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</si>
  <si>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</si>
  <si>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</si>
  <si>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</si>
  <si>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</si>
  <si>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</si>
  <si>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</si>
  <si>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</si>
  <si>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</si>
  <si>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</si>
  <si>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</si>
  <si>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</si>
  <si>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</si>
  <si>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</si>
  <si>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</si>
  <si>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</si>
  <si>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</si>
  <si>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</si>
  <si>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</si>
  <si>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</si>
  <si>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</si>
  <si>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</si>
  <si>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</si>
  <si>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</si>
  <si>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</si>
  <si>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</si>
  <si>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</si>
  <si>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</si>
  <si>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</si>
  <si>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</si>
  <si>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</si>
  <si>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</si>
  <si>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</si>
  <si>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</si>
  <si>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</si>
  <si>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</si>
  <si>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</si>
  <si>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</si>
  <si>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</si>
  <si>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</si>
  <si>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</si>
  <si>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</si>
  <si>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</si>
  <si>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</si>
  <si>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</si>
  <si>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</si>
  <si>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</si>
  <si>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</si>
  <si>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</si>
  <si>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</si>
  <si>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</si>
  <si>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</si>
  <si>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</si>
  <si>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</si>
  <si>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</si>
  <si>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</si>
  <si>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</si>
  <si>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</si>
  <si>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</si>
  <si>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</si>
  <si>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</si>
  <si>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</si>
  <si>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</si>
  <si>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</si>
  <si>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</si>
  <si>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</si>
  <si>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</si>
  <si>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</si>
  <si>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</si>
  <si>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</si>
  <si>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</si>
  <si>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</si>
  <si>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</si>
  <si>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</si>
  <si>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</si>
  <si>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</si>
  <si>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</si>
  <si>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</si>
  <si>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</si>
  <si>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</si>
  <si>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</si>
  <si>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</si>
  <si>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</si>
  <si>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</si>
  <si>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</si>
  <si>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</si>
  <si>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</si>
  <si>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</si>
  <si>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</si>
  <si>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</si>
  <si>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</si>
  <si>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</si>
  <si>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</si>
  <si>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</si>
  <si>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</si>
  <si>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</si>
  <si>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</si>
  <si>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</si>
  <si>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</si>
  <si>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</si>
  <si>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</si>
  <si>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</si>
  <si>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</si>
  <si>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</si>
  <si>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</si>
  <si>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</si>
  <si>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</si>
  <si>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</si>
  <si>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</si>
  <si>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</si>
  <si>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</si>
  <si>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</si>
  <si>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</si>
  <si>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</si>
  <si>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</si>
  <si>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</si>
  <si>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</si>
  <si>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</si>
  <si>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</si>
  <si>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</si>
  <si>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</si>
  <si>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</si>
  <si>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</si>
  <si>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</si>
  <si>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</si>
  <si>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</si>
  <si>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</si>
  <si>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</si>
  <si>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</si>
  <si>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</si>
  <si>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</si>
  <si>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</si>
  <si>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</si>
  <si>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</si>
  <si>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</si>
  <si>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</si>
  <si>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</si>
  <si>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</si>
  <si>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</si>
  <si>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</si>
  <si>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</si>
  <si>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</si>
  <si>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</si>
  <si>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</si>
  <si>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</si>
  <si>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</si>
  <si>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</si>
  <si>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</si>
  <si>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</si>
  <si>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</si>
  <si>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</si>
  <si>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</si>
  <si>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</si>
  <si>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</si>
  <si>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</si>
  <si>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</si>
  <si>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</si>
  <si>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</si>
  <si>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</si>
  <si>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</si>
  <si>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</si>
  <si>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</si>
  <si>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</si>
  <si>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</si>
  <si>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</si>
  <si>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</si>
  <si>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</si>
  <si>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</si>
  <si>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</si>
  <si>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</si>
  <si>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</si>
  <si>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</si>
  <si>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</si>
  <si>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</si>
  <si>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</si>
  <si>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</si>
  <si>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</si>
  <si>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</si>
  <si>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</si>
  <si>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</si>
  <si>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</si>
  <si>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</si>
  <si>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</si>
  <si>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</si>
  <si>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</si>
  <si>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</si>
  <si>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</si>
  <si>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</si>
  <si>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</si>
  <si>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</si>
  <si>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</si>
  <si>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</si>
  <si>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</si>
  <si>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</si>
  <si>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</si>
  <si>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</si>
  <si>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</si>
  <si>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</si>
  <si>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</si>
  <si>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</si>
  <si>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</si>
  <si>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</si>
  <si>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</si>
  <si>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</si>
  <si>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</si>
  <si>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</si>
  <si>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</si>
  <si>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</si>
  <si>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</si>
  <si>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</si>
  <si>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</si>
  <si>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</si>
  <si>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</si>
  <si>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</si>
  <si>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</si>
  <si>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</si>
  <si>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</si>
  <si>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</si>
  <si>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</si>
  <si>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</si>
  <si>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</si>
  <si>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</si>
  <si>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</si>
  <si>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</si>
  <si>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</si>
  <si>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</si>
  <si>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</si>
  <si>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</si>
  <si>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</si>
  <si>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</si>
  <si>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</si>
  <si>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</si>
  <si>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</si>
  <si>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</si>
  <si>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</si>
  <si>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</si>
  <si>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</si>
  <si>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</si>
  <si>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</si>
  <si>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</si>
  <si>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</si>
  <si>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</si>
  <si>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</si>
  <si>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</si>
  <si>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</si>
  <si>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</si>
  <si>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</si>
  <si>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</si>
  <si>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</si>
  <si>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</si>
  <si>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</si>
  <si>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</si>
  <si>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</si>
  <si>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</si>
  <si>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</si>
  <si>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</si>
  <si>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</si>
  <si>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</si>
  <si>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</si>
  <si>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</si>
  <si>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</si>
  <si>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</si>
  <si>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</si>
  <si>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</si>
  <si>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</si>
  <si>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</si>
  <si>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</si>
  <si>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</si>
  <si>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</si>
  <si>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</si>
  <si>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</si>
  <si>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</si>
  <si>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</si>
  <si>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</si>
  <si>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</si>
  <si>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</si>
  <si>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</si>
  <si>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</si>
  <si>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</si>
  <si>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</si>
  <si>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</si>
  <si>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</si>
  <si>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</si>
  <si>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</si>
  <si>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</si>
  <si>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</si>
  <si>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</si>
  <si>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</si>
  <si>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</si>
  <si>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</si>
  <si>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</si>
  <si>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</si>
  <si>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</si>
  <si>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</si>
  <si>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</si>
  <si>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</si>
  <si>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</si>
  <si>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</si>
  <si>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</si>
  <si>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</si>
  <si>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</si>
  <si>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</si>
  <si>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</si>
  <si>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</si>
  <si>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</si>
  <si>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</si>
  <si>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</si>
  <si>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</si>
  <si>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</si>
  <si>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</si>
  <si>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</si>
  <si>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</si>
  <si>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</si>
  <si>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</si>
  <si>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</si>
  <si>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</si>
  <si>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</si>
  <si>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</si>
  <si>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</si>
  <si>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</si>
  <si>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</si>
  <si>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</si>
  <si>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</si>
  <si>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</si>
  <si>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</si>
  <si>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</si>
  <si>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</si>
  <si>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</si>
  <si>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</si>
  <si>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</si>
  <si>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</si>
  <si>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</si>
  <si>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</si>
  <si>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</si>
  <si>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</si>
  <si>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</si>
  <si>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</si>
  <si>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</si>
  <si>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</si>
  <si>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</si>
  <si>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</si>
  <si>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</si>
  <si>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</si>
  <si>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</si>
  <si>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</si>
  <si>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</si>
  <si>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</si>
  <si>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</si>
  <si>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</si>
  <si>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</si>
  <si>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</si>
  <si>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</si>
  <si>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</si>
  <si>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</si>
  <si>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</si>
  <si>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</si>
  <si>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</si>
  <si>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</si>
  <si>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</si>
  <si>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</si>
  <si>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</si>
  <si>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</si>
  <si>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</si>
  <si>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</si>
  <si>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</si>
  <si>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</si>
  <si>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</si>
  <si>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</si>
  <si>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</si>
  <si>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</si>
  <si>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</si>
  <si>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</si>
  <si>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</si>
  <si>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</si>
  <si>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</si>
  <si>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</si>
  <si>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</si>
  <si>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</si>
  <si>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</si>
  <si>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</si>
  <si>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</si>
  <si>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</si>
  <si>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</si>
  <si>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</si>
  <si>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</si>
  <si>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</si>
  <si>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</si>
  <si>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</si>
  <si>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</si>
  <si>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</si>
  <si>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</si>
  <si>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</si>
  <si>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</si>
  <si>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</si>
  <si>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</si>
  <si>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</si>
  <si>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</si>
  <si>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</si>
  <si>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</si>
  <si>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</si>
  <si>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</si>
  <si>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</si>
  <si>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</si>
  <si>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</si>
  <si>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</si>
  <si>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</si>
  <si>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</si>
  <si>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</si>
  <si>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</si>
  <si>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</si>
  <si>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</si>
  <si>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</si>
  <si>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</si>
  <si>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</si>
  <si>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</si>
  <si>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</si>
  <si>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</si>
  <si>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</si>
  <si>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</si>
  <si>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</si>
  <si>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</si>
  <si>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</si>
  <si>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</si>
  <si>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</si>
  <si>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</si>
  <si>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</si>
  <si>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</si>
  <si>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</si>
  <si>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</si>
  <si>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</si>
  <si>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</si>
  <si>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</si>
  <si>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</si>
  <si>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</si>
  <si>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</si>
  <si>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</si>
  <si>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</si>
  <si>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</si>
  <si>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</si>
  <si>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</si>
  <si>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</si>
  <si>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</si>
  <si>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</si>
  <si>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</si>
  <si>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</si>
  <si>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</si>
  <si>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</si>
  <si>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</si>
  <si>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</si>
  <si>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</si>
  <si>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</si>
  <si>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</si>
  <si>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</si>
  <si>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</si>
  <si>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</si>
  <si>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</si>
  <si>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</si>
  <si>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</si>
  <si>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</si>
  <si>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</si>
  <si>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</si>
  <si>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</si>
  <si>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</si>
  <si>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</si>
  <si>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</si>
  <si>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</si>
  <si>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</si>
  <si>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</si>
  <si>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</si>
  <si>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</si>
  <si>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</si>
  <si>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</si>
  <si>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</si>
  <si>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</si>
  <si>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</si>
  <si>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</si>
  <si>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</si>
  <si>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</si>
  <si>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</si>
  <si>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</si>
  <si>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</si>
  <si>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</si>
  <si>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</si>
  <si>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</si>
  <si>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</si>
  <si>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</si>
  <si>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</si>
  <si>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</si>
  <si>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</si>
  <si>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</si>
  <si>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</si>
  <si>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</si>
  <si>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</si>
  <si>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</si>
  <si>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</si>
  <si>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</si>
  <si>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</si>
  <si>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</si>
  <si>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</si>
  <si>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</si>
  <si>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</si>
  <si>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</si>
  <si>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</si>
  <si>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</si>
  <si>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</si>
  <si>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</si>
  <si>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</si>
  <si>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</si>
  <si>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</si>
  <si>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</si>
  <si>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</si>
  <si>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</si>
  <si>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</si>
  <si>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</si>
  <si>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</si>
  <si>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</si>
  <si>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</si>
  <si>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</si>
  <si>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</si>
  <si>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</si>
  <si>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</si>
  <si>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</si>
  <si>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</si>
  <si>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</si>
  <si>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</si>
  <si>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</si>
  <si>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</si>
  <si>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</si>
  <si>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</si>
  <si>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</si>
  <si>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</si>
  <si>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</si>
  <si>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</si>
  <si>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</si>
  <si>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</si>
  <si>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</si>
  <si>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</si>
  <si>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</si>
  <si>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</si>
  <si>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</si>
  <si>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</si>
  <si>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</si>
  <si>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</si>
  <si>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</si>
  <si>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</si>
  <si>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</si>
  <si>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</si>
  <si>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</si>
  <si>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</si>
  <si>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</si>
  <si>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</si>
  <si>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</si>
  <si>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</si>
  <si>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</si>
  <si>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</si>
  <si>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</si>
  <si>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</si>
  <si>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</si>
  <si>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</si>
  <si>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</si>
  <si>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</si>
  <si>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</si>
  <si>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</si>
  <si>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</si>
  <si>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</si>
  <si>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</si>
  <si>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</si>
  <si>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</si>
  <si>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</si>
  <si>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</si>
  <si>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</si>
  <si>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</si>
  <si>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</si>
  <si>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</si>
  <si>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</si>
  <si>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</si>
  <si>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</si>
  <si>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</si>
  <si>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</si>
  <si>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</si>
  <si>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</si>
  <si>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</si>
  <si>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</si>
  <si>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</si>
  <si>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</si>
  <si>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</si>
  <si>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</si>
  <si>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</si>
  <si>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</si>
  <si>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</si>
  <si>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</si>
  <si>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</si>
  <si>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</si>
  <si>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</si>
  <si>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</si>
  <si>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</si>
  <si>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</si>
  <si>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</si>
  <si>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</si>
  <si>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</si>
  <si>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</si>
  <si>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</si>
  <si>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</si>
  <si>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</si>
  <si>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</si>
  <si>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</si>
  <si>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</si>
  <si>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</si>
  <si>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</si>
  <si>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</si>
  <si>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</si>
  <si>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</si>
  <si>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</si>
  <si>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</si>
  <si>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</si>
  <si>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</si>
  <si>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</si>
  <si>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</si>
  <si>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</si>
  <si>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</si>
  <si>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</si>
  <si>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</si>
  <si>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</si>
  <si>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</si>
  <si>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</si>
  <si>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</si>
  <si>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</si>
  <si>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</si>
  <si>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</si>
  <si>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</si>
  <si>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</si>
  <si>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</si>
  <si>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</si>
  <si>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</si>
  <si>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</si>
  <si>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</si>
  <si>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</si>
  <si>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</si>
  <si>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</si>
  <si>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</si>
  <si>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</si>
  <si>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</si>
  <si>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</si>
  <si>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</si>
  <si>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</si>
  <si>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</si>
  <si>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</si>
  <si>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</si>
  <si>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</si>
  <si>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</si>
  <si>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</si>
  <si>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</si>
  <si>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</si>
  <si>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</si>
  <si>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</si>
  <si>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</si>
  <si>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</si>
  <si>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</si>
  <si>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</si>
  <si>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</si>
  <si>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</si>
  <si>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</si>
  <si>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</si>
  <si>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</si>
  <si>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</si>
  <si>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</si>
  <si>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</si>
  <si>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</si>
  <si>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</si>
  <si>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</si>
  <si>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</si>
  <si>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</si>
  <si>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</si>
  <si>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</si>
  <si>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</si>
  <si>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</si>
  <si>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</si>
  <si>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</si>
  <si>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</si>
  <si>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</si>
  <si>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</si>
  <si>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</si>
  <si>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</si>
  <si>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</si>
  <si>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</si>
  <si>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</si>
  <si>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</si>
  <si>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</si>
  <si>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</si>
  <si>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</si>
  <si>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</si>
  <si>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</si>
  <si>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</si>
  <si>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</si>
  <si>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</si>
  <si>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</si>
  <si>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</si>
  <si>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</si>
  <si>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</si>
  <si>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</si>
  <si>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</si>
  <si>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</si>
  <si>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</si>
  <si>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</si>
  <si>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</si>
  <si>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</si>
  <si>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</si>
  <si>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</si>
  <si>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</si>
  <si>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</si>
  <si>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</si>
  <si>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</si>
  <si>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</si>
  <si>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</si>
  <si>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</si>
  <si>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</si>
  <si>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</si>
  <si>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</si>
  <si>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</si>
  <si>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</si>
  <si>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</si>
  <si>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</si>
  <si>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</si>
  <si>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</si>
  <si>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</si>
  <si>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</si>
  <si>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</si>
  <si>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</si>
  <si>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</si>
  <si>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</si>
  <si>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</si>
  <si>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</si>
  <si>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</si>
  <si>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</si>
  <si>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</si>
  <si>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</si>
  <si>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</si>
  <si>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</si>
  <si>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</si>
  <si>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</si>
  <si>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</si>
  <si>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</si>
  <si>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</si>
  <si>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</si>
  <si>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</si>
  <si>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</si>
  <si>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</si>
  <si>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</si>
  <si>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</si>
  <si>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</si>
  <si>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</si>
  <si>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</si>
  <si>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</si>
  <si>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</si>
  <si>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</si>
  <si>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</si>
  <si>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</si>
  <si>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</si>
  <si>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</si>
  <si>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</si>
  <si>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</si>
  <si>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</si>
  <si>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</si>
  <si>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</si>
  <si>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</si>
  <si>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</si>
  <si>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</si>
  <si>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</si>
  <si>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</si>
  <si>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</si>
  <si>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</si>
  <si>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</si>
  <si>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</si>
  <si>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</si>
  <si>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</si>
  <si>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</si>
  <si>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</si>
  <si>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</si>
  <si>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</si>
  <si>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</si>
  <si>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</si>
  <si>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</si>
  <si>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</si>
  <si>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</si>
  <si>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</si>
  <si>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</si>
  <si>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</si>
  <si>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</si>
  <si>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</si>
  <si>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</si>
  <si>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</si>
  <si>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</si>
  <si>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</si>
  <si>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</si>
  <si>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</si>
  <si>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</si>
  <si>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</si>
  <si>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</si>
  <si>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</si>
  <si>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</si>
  <si>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</si>
  <si>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</si>
  <si>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</si>
  <si>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</si>
  <si>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</si>
  <si>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</si>
  <si>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</si>
  <si>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</si>
  <si>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</si>
  <si>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</si>
  <si>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</si>
  <si>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</si>
  <si>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</si>
  <si>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</si>
  <si>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</si>
  <si>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</si>
  <si>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</si>
  <si>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</si>
  <si>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</si>
  <si>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</si>
  <si>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</si>
  <si>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</si>
  <si>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</si>
  <si>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</si>
  <si>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</si>
  <si>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</si>
  <si>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</si>
  <si>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</si>
  <si>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</si>
  <si>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</si>
  <si>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</si>
  <si>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</si>
  <si>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</si>
  <si>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</si>
  <si>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</si>
  <si>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</si>
  <si>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</si>
  <si>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</si>
  <si>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</si>
  <si>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</si>
  <si>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</si>
  <si>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</si>
  <si>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</si>
  <si>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</si>
  <si>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</si>
  <si>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</si>
  <si>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</si>
  <si>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</si>
  <si>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</si>
  <si>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</si>
  <si>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</si>
  <si>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</si>
  <si>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</si>
  <si>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</si>
  <si>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</si>
  <si>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</si>
  <si>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</si>
  <si>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</si>
  <si>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</si>
  <si>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</si>
  <si>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</si>
  <si>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</si>
  <si>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</si>
  <si>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</si>
  <si>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</si>
  <si>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</si>
  <si>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</si>
  <si>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</si>
  <si>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</si>
  <si>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</si>
  <si>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</si>
  <si>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</si>
  <si>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</si>
  <si>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</si>
  <si>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</si>
  <si>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</si>
  <si>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</si>
  <si>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</si>
  <si>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</si>
  <si>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</si>
  <si>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</si>
  <si>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</si>
  <si>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</si>
  <si>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</si>
  <si>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</si>
  <si>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</si>
  <si>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</si>
  <si>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</si>
  <si>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</si>
  <si>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</si>
  <si>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</si>
  <si>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</si>
  <si>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</si>
  <si>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</si>
  <si>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</si>
  <si>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</si>
  <si>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</si>
  <si>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</si>
  <si>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</si>
  <si>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</si>
  <si>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</si>
  <si>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</si>
  <si>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</si>
  <si>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</si>
  <si>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</si>
  <si>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</si>
  <si>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</si>
  <si>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</si>
  <si>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</si>
  <si>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</si>
  <si>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</si>
  <si>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</si>
  <si>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</si>
  <si>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</si>
  <si>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</si>
  <si>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</si>
  <si>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</si>
  <si>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</si>
  <si>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</si>
  <si>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</si>
  <si>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</si>
  <si>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</si>
  <si>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</si>
  <si>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</si>
  <si>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</si>
  <si>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</si>
  <si>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</si>
  <si>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</si>
  <si>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</si>
  <si>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</si>
  <si>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</si>
  <si>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</si>
  <si>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</si>
  <si>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</si>
  <si>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</si>
  <si>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</si>
  <si>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</si>
  <si>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</si>
  <si>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</si>
  <si>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</si>
  <si>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</si>
  <si>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</si>
  <si>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</si>
  <si>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</si>
  <si>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</si>
  <si>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</si>
  <si>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</si>
  <si>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</si>
  <si>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</si>
  <si>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</si>
  <si>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</si>
  <si>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</si>
  <si>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</si>
  <si>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</si>
  <si>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</si>
  <si>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</si>
  <si>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</si>
  <si>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</si>
  <si>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</si>
  <si>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</si>
  <si>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</si>
  <si>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</si>
  <si>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</si>
  <si>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</si>
  <si>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</si>
  <si>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</si>
  <si>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</si>
  <si>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</si>
  <si>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</si>
  <si>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</si>
  <si>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</si>
  <si>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</si>
  <si>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</si>
  <si>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</si>
  <si>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</si>
  <si>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</si>
  <si>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</si>
  <si>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</si>
  <si>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</si>
  <si>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</si>
  <si>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</si>
  <si>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</si>
  <si>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</si>
  <si>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</si>
  <si>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</si>
  <si>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</si>
  <si>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</si>
  <si>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</si>
  <si>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</si>
  <si>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</si>
  <si>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</si>
  <si>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</si>
  <si>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</si>
  <si>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</si>
  <si>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</si>
  <si>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</si>
  <si>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</si>
  <si>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</si>
  <si>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</si>
  <si>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</si>
  <si>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</si>
  <si>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</si>
  <si>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</si>
  <si>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</si>
  <si>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</si>
  <si>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</si>
  <si>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</si>
  <si>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</si>
  <si>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</si>
  <si>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</si>
  <si>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</si>
  <si>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</si>
  <si>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</si>
  <si>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</si>
  <si>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</si>
  <si>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</si>
  <si>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</si>
  <si>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</si>
  <si>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</si>
  <si>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</si>
  <si>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</si>
  <si>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</si>
  <si>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</si>
  <si>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</si>
  <si>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</si>
  <si>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</si>
  <si>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</si>
  <si>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</si>
  <si>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</si>
  <si>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</si>
  <si>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</si>
  <si>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</si>
  <si>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</si>
  <si>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</si>
  <si>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</si>
  <si>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</si>
  <si>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</si>
  <si>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</si>
  <si>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</si>
  <si>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</si>
  <si>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</si>
  <si>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</si>
  <si>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</si>
  <si>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</si>
  <si>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</si>
  <si>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</si>
  <si>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</si>
  <si>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</si>
  <si>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</si>
  <si>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</si>
  <si>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</si>
  <si>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</si>
  <si>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</si>
  <si>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</si>
  <si>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</si>
  <si>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</si>
  <si>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</si>
  <si>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</si>
  <si>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</si>
  <si>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</si>
  <si>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</si>
  <si>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</si>
  <si>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</si>
  <si>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</si>
  <si>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</si>
  <si>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</si>
  <si>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</si>
  <si>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</si>
  <si>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</si>
  <si>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</si>
  <si>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</si>
  <si>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</si>
  <si>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</si>
  <si>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</si>
  <si>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</si>
  <si>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</si>
  <si>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</si>
  <si>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</si>
  <si>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</si>
  <si>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</si>
  <si>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</si>
  <si>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</si>
  <si>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</si>
  <si>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</si>
  <si>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</si>
  <si>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</si>
  <si>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</si>
  <si>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</si>
  <si>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</si>
  <si>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</si>
  <si>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</si>
  <si>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</si>
  <si>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</si>
  <si>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</si>
  <si>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</si>
  <si>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</si>
  <si>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</si>
  <si>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</si>
  <si>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</si>
  <si>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</si>
  <si>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</si>
  <si>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</si>
  <si>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</si>
  <si>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</si>
  <si>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</si>
  <si>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</si>
  <si>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</si>
  <si>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</si>
  <si>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</si>
  <si>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</si>
  <si>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</si>
  <si>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</si>
  <si>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</si>
  <si>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</si>
  <si>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</si>
  <si>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</si>
  <si>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</si>
  <si>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</si>
  <si>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</si>
  <si>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</si>
  <si>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</si>
  <si>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</si>
  <si>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</si>
  <si>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</si>
  <si>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</si>
  <si>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</si>
  <si>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</si>
  <si>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</si>
  <si>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</si>
  <si>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</si>
  <si>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</si>
  <si>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</si>
  <si>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</si>
  <si>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</si>
  <si>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</si>
  <si>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</si>
  <si>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</si>
  <si>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</si>
  <si>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</si>
  <si>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</si>
  <si>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</si>
  <si>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</si>
  <si>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</si>
  <si>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</si>
  <si>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</si>
  <si>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</si>
  <si>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</si>
  <si>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</si>
  <si>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</si>
  <si>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</si>
  <si>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</si>
  <si>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</si>
  <si>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</si>
  <si>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</si>
  <si>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</si>
  <si>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</si>
  <si>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</si>
  <si>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</si>
  <si>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</si>
  <si>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</si>
  <si>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</si>
  <si>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</si>
  <si>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</si>
  <si>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</si>
  <si>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</si>
  <si>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</si>
  <si>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</si>
  <si>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</si>
  <si>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</si>
  <si>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</si>
  <si>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</si>
  <si>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</si>
  <si>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</si>
  <si>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</si>
  <si>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</si>
  <si>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</si>
  <si>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</si>
  <si>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</si>
  <si>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</si>
  <si>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</si>
  <si>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</si>
  <si>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</si>
  <si>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</si>
  <si>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</si>
  <si>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</si>
  <si>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</si>
  <si>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</si>
  <si>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</si>
  <si>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</si>
  <si>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</si>
  <si>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</si>
  <si>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</si>
  <si>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</si>
  <si>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</si>
  <si>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</si>
  <si>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</si>
  <si>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</si>
  <si>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</si>
  <si>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</si>
  <si>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</si>
  <si>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</si>
  <si>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</si>
  <si>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</si>
  <si>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</si>
  <si>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</si>
  <si>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</si>
  <si>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</si>
  <si>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</si>
  <si>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</si>
  <si>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</si>
  <si>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</si>
  <si>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</si>
  <si>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</si>
  <si>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</si>
  <si>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</si>
  <si>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</si>
  <si>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</si>
  <si>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</si>
  <si>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</si>
  <si>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</si>
  <si>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</si>
  <si>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</si>
  <si>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</si>
  <si>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</si>
  <si>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</si>
  <si>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</si>
  <si>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</si>
  <si>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</si>
  <si>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</si>
  <si>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</si>
  <si>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</si>
  <si>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</si>
  <si>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</si>
  <si>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</si>
  <si>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</si>
  <si>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</si>
  <si>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</si>
  <si>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</si>
  <si>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</si>
  <si>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</si>
  <si>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</si>
  <si>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</si>
  <si>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</si>
  <si>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</si>
  <si>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</si>
  <si>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</si>
  <si>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</si>
  <si>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</si>
  <si>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</si>
  <si>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</si>
  <si>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</si>
  <si>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</si>
  <si>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</si>
  <si>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</si>
  <si>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</si>
  <si>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</si>
  <si>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</si>
  <si>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</si>
  <si>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</si>
  <si>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</si>
  <si>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</si>
  <si>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</si>
  <si>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</si>
  <si>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</si>
  <si>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</si>
  <si>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</si>
  <si>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</si>
  <si>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</si>
  <si>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</si>
  <si>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</si>
  <si>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</si>
  <si>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</si>
  <si>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</si>
  <si>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</si>
  <si>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</si>
  <si>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</si>
  <si>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</si>
  <si>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</si>
  <si>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</si>
  <si>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</si>
  <si>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</si>
  <si>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</si>
  <si>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</si>
  <si>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</si>
  <si>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</si>
  <si>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</si>
  <si>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</si>
  <si>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</si>
  <si>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</si>
  <si>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</si>
  <si>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</si>
  <si>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</si>
  <si>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</si>
  <si>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</si>
  <si>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</si>
  <si>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</si>
  <si>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</si>
  <si>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</si>
  <si>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</si>
  <si>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</si>
  <si>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</si>
  <si>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</si>
  <si>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</si>
  <si>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</si>
  <si>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</si>
  <si>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</si>
  <si>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</si>
  <si>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</si>
  <si>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</si>
  <si>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</si>
  <si>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</si>
  <si>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</si>
  <si>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</si>
  <si>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</si>
  <si>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</si>
  <si>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</si>
  <si>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</si>
  <si>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</si>
  <si>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</si>
  <si>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</si>
  <si>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</si>
  <si>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</si>
  <si>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</si>
  <si>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</si>
  <si>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</si>
  <si>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</si>
  <si>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</si>
  <si>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</si>
  <si>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</si>
  <si>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</si>
  <si>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</si>
  <si>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</si>
  <si>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</si>
  <si>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</si>
  <si>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</si>
  <si>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</si>
  <si>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</si>
  <si>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</si>
  <si>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</si>
  <si>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</si>
  <si>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</si>
  <si>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</si>
  <si>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</si>
  <si>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</si>
  <si>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</si>
  <si>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</si>
  <si>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</si>
  <si>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</si>
  <si>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</si>
  <si>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</si>
  <si>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</si>
  <si>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</si>
  <si>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</si>
  <si>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</si>
  <si>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</si>
  <si>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</si>
  <si>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</si>
  <si>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</si>
  <si>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</si>
  <si>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</si>
  <si>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</si>
  <si>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</si>
  <si>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</si>
  <si>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</si>
  <si>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</si>
  <si>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</si>
  <si>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</si>
  <si>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</si>
  <si>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</si>
  <si>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</si>
  <si>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</si>
  <si>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</si>
  <si>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</si>
  <si>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</si>
  <si>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</si>
  <si>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</si>
  <si>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</si>
  <si>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</si>
  <si>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</si>
  <si>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</si>
  <si>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</si>
  <si>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</si>
  <si>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</si>
  <si>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</si>
  <si>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</si>
  <si>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</si>
  <si>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</si>
  <si>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</si>
  <si>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</si>
  <si>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</si>
  <si>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</si>
  <si>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</si>
  <si>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</si>
  <si>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</si>
  <si>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</si>
  <si>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</si>
  <si>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</si>
  <si>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</si>
  <si>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</si>
  <si>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</si>
  <si>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</si>
  <si>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</si>
  <si>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</si>
  <si>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</si>
  <si>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</si>
  <si>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</si>
  <si>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</si>
  <si>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</si>
  <si>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</si>
  <si>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</si>
  <si>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</si>
  <si>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</si>
  <si>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</si>
  <si>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</si>
  <si>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</si>
  <si>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</si>
  <si>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</si>
  <si>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</si>
  <si>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</si>
  <si>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</si>
  <si>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</si>
  <si>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</si>
  <si>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</si>
  <si>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</si>
  <si>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</si>
  <si>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</si>
  <si>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</si>
  <si>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</si>
  <si>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</si>
  <si>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</si>
  <si>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</si>
  <si>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</si>
  <si>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</si>
  <si>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</si>
  <si>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</si>
  <si>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</si>
  <si>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</si>
  <si>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</si>
  <si>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</si>
  <si>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</si>
  <si>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</si>
  <si>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</si>
  <si>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</si>
  <si>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</si>
  <si>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</si>
  <si>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</si>
  <si>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</si>
  <si>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</si>
  <si>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</si>
  <si>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</si>
  <si>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</si>
  <si>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</si>
  <si>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</si>
  <si>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</si>
  <si>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</si>
  <si>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</si>
  <si>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</si>
  <si>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</si>
  <si>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</si>
  <si>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</si>
  <si>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</si>
  <si>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</si>
  <si>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</si>
  <si>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</si>
  <si>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</si>
  <si>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</si>
  <si>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</si>
  <si>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</si>
  <si>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</si>
  <si>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</si>
  <si>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</si>
  <si>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</si>
  <si>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</si>
  <si>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</si>
  <si>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</si>
  <si>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</si>
  <si>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</si>
  <si>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</si>
  <si>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</si>
  <si>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</si>
  <si>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</si>
  <si>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</si>
  <si>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</si>
  <si>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</si>
  <si>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</si>
  <si>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</si>
  <si>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</si>
  <si>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</si>
  <si>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</si>
  <si>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</si>
  <si>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</si>
  <si>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</si>
  <si>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</si>
  <si>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</si>
  <si>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</si>
  <si>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</si>
  <si>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</si>
  <si>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</si>
  <si>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</si>
  <si>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</si>
  <si>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</si>
  <si>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</si>
  <si>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</si>
  <si>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</si>
  <si>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</si>
  <si>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</si>
  <si>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</si>
  <si>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</si>
  <si>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</si>
  <si>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</si>
  <si>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</si>
  <si>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</si>
  <si>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</si>
  <si>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</si>
  <si>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</si>
  <si>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</si>
  <si>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</si>
  <si>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</si>
  <si>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</si>
  <si>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</si>
  <si>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</si>
  <si>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</si>
  <si>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</si>
  <si>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</si>
  <si>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</si>
  <si>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</si>
  <si>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</si>
  <si>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</si>
  <si>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</si>
  <si>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</si>
  <si>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</si>
  <si>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</si>
  <si>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</si>
  <si>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</si>
  <si>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</si>
  <si>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</si>
  <si>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</si>
  <si>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</si>
  <si>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</si>
  <si>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</si>
  <si>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</si>
  <si>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</si>
  <si>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</si>
  <si>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</si>
  <si>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</si>
  <si>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</si>
  <si>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</si>
  <si>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</si>
  <si>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</si>
  <si>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</si>
  <si>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</si>
  <si>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</si>
  <si>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</si>
  <si>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</si>
  <si>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</si>
  <si>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</si>
  <si>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</si>
  <si>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</si>
  <si>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</si>
  <si>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</si>
  <si>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</si>
  <si>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</si>
  <si>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</si>
  <si>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</si>
  <si>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</si>
  <si>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</si>
  <si>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</si>
  <si>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</si>
  <si>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</si>
  <si>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</si>
  <si>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</si>
  <si>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</si>
  <si>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</si>
  <si>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</si>
  <si>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</si>
  <si>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</si>
  <si>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</si>
  <si>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</si>
  <si>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</si>
  <si>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</si>
  <si>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</si>
  <si>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</si>
  <si>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</si>
  <si>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</si>
  <si>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</si>
  <si>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</si>
  <si>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</si>
  <si>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</si>
  <si>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</si>
  <si>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</si>
  <si>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</si>
  <si>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</si>
  <si>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</si>
  <si>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</si>
  <si>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</si>
  <si>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</si>
  <si>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</si>
  <si>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</si>
  <si>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</si>
  <si>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</si>
  <si>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</si>
  <si>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</si>
  <si>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</si>
  <si>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</si>
  <si>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</si>
  <si>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</si>
  <si>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</si>
  <si>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</si>
  <si>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</si>
  <si>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</si>
  <si>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</si>
  <si>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</si>
  <si>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</si>
  <si>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</si>
  <si>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</si>
  <si>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</si>
  <si>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</si>
  <si>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</si>
  <si>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</si>
  <si>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</si>
  <si>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</si>
  <si>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</si>
  <si>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</si>
  <si>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</si>
  <si>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</si>
  <si>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</si>
  <si>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</si>
  <si>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</si>
  <si>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</si>
  <si>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</si>
  <si>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</si>
  <si>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</si>
  <si>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</si>
  <si>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</si>
  <si>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</si>
  <si>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</si>
  <si>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</si>
  <si>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</si>
  <si>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</si>
  <si>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</si>
  <si>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</si>
  <si>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</si>
  <si>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</si>
  <si>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</si>
  <si>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</si>
  <si>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</si>
  <si>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</si>
  <si>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</si>
  <si>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</si>
  <si>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</si>
  <si>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</si>
  <si>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</si>
  <si>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</si>
  <si>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</si>
  <si>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</si>
  <si>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</si>
  <si>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</si>
  <si>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</si>
  <si>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</si>
  <si>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</si>
  <si>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</si>
  <si>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</si>
  <si>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</si>
  <si>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</si>
  <si>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</si>
  <si>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</si>
  <si>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</si>
  <si>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</si>
  <si>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</si>
  <si>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</si>
  <si>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</si>
  <si>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</si>
  <si>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</si>
  <si>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</si>
  <si>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</si>
  <si>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</si>
  <si>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</si>
  <si>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</si>
  <si>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</si>
  <si>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</si>
  <si>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</si>
  <si>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</si>
  <si>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</si>
  <si>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</si>
  <si>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</si>
  <si>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</si>
  <si>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</si>
  <si>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</si>
  <si>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</si>
  <si>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</si>
  <si>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</si>
  <si>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</si>
  <si>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</si>
  <si>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</si>
  <si>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</si>
  <si>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</si>
  <si>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</si>
  <si>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</si>
  <si>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</si>
  <si>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</si>
  <si>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</si>
  <si>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</si>
  <si>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</si>
  <si>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</si>
  <si>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</si>
  <si>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</si>
  <si>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</si>
  <si>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</si>
  <si>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</si>
  <si>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</si>
  <si>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</si>
  <si>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</si>
  <si>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</si>
  <si>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</si>
  <si>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</si>
  <si>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</si>
  <si>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</si>
  <si>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</si>
  <si>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</si>
  <si>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</si>
  <si>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</si>
  <si>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</si>
  <si>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</si>
  <si>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</si>
  <si>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</si>
  <si>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</si>
  <si>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</si>
  <si>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</si>
  <si>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</si>
  <si>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</si>
  <si>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</si>
  <si>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</si>
  <si>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</si>
  <si>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</si>
  <si>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</si>
  <si>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</si>
  <si>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</si>
  <si>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</si>
  <si>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</si>
  <si>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</si>
  <si>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</si>
  <si>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</si>
  <si>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</si>
  <si>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</si>
  <si>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</si>
  <si>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</si>
  <si>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</si>
  <si>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</si>
  <si>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</si>
  <si>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</si>
  <si>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</si>
  <si>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</si>
  <si>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</si>
  <si>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</si>
  <si>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</si>
  <si>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</si>
  <si>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</si>
  <si>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</si>
  <si>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</si>
  <si>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</si>
  <si>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</si>
  <si>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</si>
  <si>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</si>
  <si>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</si>
  <si>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</si>
  <si>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</si>
  <si>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</si>
  <si>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</si>
  <si>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</si>
  <si>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</si>
  <si>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</si>
  <si>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</si>
  <si>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</si>
  <si>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</si>
  <si>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</si>
  <si>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</si>
  <si>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</si>
  <si>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</si>
  <si>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</si>
  <si>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</si>
  <si>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</si>
  <si>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</si>
  <si>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</si>
  <si>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</si>
  <si>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</si>
  <si>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</si>
  <si>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</si>
  <si>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</si>
  <si>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</si>
  <si>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</si>
  <si>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</si>
  <si>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</si>
  <si>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</si>
  <si>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</si>
  <si>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</si>
  <si>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</si>
  <si>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</si>
  <si>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</si>
  <si>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</si>
  <si>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</si>
  <si>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</si>
  <si>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</si>
  <si>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</si>
  <si>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</si>
  <si>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</si>
  <si>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</si>
  <si>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</si>
  <si>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</si>
  <si>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</si>
  <si>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</si>
  <si>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</si>
  <si>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</si>
  <si>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</si>
  <si>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</si>
  <si>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</si>
  <si>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</si>
  <si>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</si>
  <si>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</si>
  <si>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</si>
  <si>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</si>
  <si>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</si>
  <si>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</si>
  <si>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</si>
  <si>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</si>
  <si>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</si>
  <si>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</si>
  <si>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</si>
  <si>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</si>
  <si>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</si>
  <si>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</si>
  <si>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</si>
  <si>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</si>
  <si>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</si>
  <si>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</si>
  <si>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</si>
  <si>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</si>
  <si>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</si>
  <si>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</si>
  <si>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</si>
  <si>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</si>
  <si>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</si>
  <si>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</si>
  <si>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</si>
  <si>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</si>
  <si>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</si>
  <si>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</si>
  <si>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</si>
  <si>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</si>
  <si>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</si>
  <si>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</si>
  <si>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</si>
  <si>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</si>
  <si>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</si>
  <si>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</si>
  <si>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</si>
  <si>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</si>
  <si>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</si>
  <si>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</si>
  <si>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</si>
  <si>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</si>
  <si>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</si>
  <si>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</si>
  <si>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</si>
  <si>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</si>
  <si>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</si>
  <si>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</si>
  <si>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</si>
  <si>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</si>
  <si>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</si>
  <si>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</si>
  <si>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</si>
  <si>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</si>
  <si>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</si>
  <si>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</si>
  <si>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</si>
  <si>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</si>
  <si>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</si>
  <si>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</si>
  <si>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</si>
  <si>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</si>
  <si>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</si>
  <si>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</si>
  <si>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</si>
  <si>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</si>
  <si>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</si>
  <si>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</si>
  <si>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</si>
  <si>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</si>
  <si>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</si>
  <si>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</si>
  <si>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</si>
  <si>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</si>
  <si>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</si>
  <si>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</si>
  <si>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</si>
  <si>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</si>
  <si>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</si>
  <si>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</si>
  <si>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</si>
  <si>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</si>
  <si>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</si>
  <si>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</si>
  <si>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</si>
  <si>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</si>
  <si>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</si>
  <si>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</si>
  <si>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</si>
  <si>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</si>
  <si>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</si>
  <si>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</si>
  <si>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</si>
  <si>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</si>
  <si>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</si>
  <si>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</si>
  <si>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</si>
  <si>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</si>
  <si>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</si>
  <si>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</si>
  <si>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</si>
  <si>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</si>
  <si>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</si>
  <si>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</si>
  <si>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</si>
  <si>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</si>
  <si>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</si>
  <si>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</si>
  <si>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</si>
  <si>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</si>
  <si>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</si>
  <si>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</si>
  <si>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</si>
  <si>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</si>
  <si>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</si>
  <si>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</si>
  <si>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</si>
  <si>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</si>
  <si>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</si>
  <si>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</si>
  <si>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</si>
  <si>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</si>
  <si>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</si>
  <si>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</si>
  <si>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</si>
  <si>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</si>
  <si>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</si>
  <si>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</si>
  <si>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</si>
  <si>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</si>
  <si>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</si>
  <si>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</si>
  <si>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</si>
  <si>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</si>
  <si>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</si>
  <si>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</si>
  <si>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</si>
  <si>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</si>
  <si>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</si>
  <si>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</si>
  <si>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</si>
  <si>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</si>
  <si>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</si>
  <si>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</si>
  <si>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</si>
  <si>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</si>
  <si>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</si>
  <si>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</si>
  <si>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</si>
  <si>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</si>
  <si>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</si>
  <si>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</si>
  <si>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</si>
  <si>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</si>
  <si>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</si>
  <si>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</si>
  <si>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</si>
  <si>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</si>
  <si>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</si>
  <si>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</si>
  <si>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</si>
  <si>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</si>
  <si>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</si>
  <si>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</si>
  <si>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</si>
  <si>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</si>
  <si>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</si>
  <si>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</si>
  <si>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</si>
  <si>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</si>
  <si>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</si>
  <si>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</si>
  <si>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</si>
  <si>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</si>
  <si>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</si>
  <si>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</si>
  <si>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</si>
  <si>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</si>
  <si>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</si>
  <si>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</si>
  <si>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</si>
  <si>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</si>
  <si>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</si>
  <si>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</si>
  <si>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</si>
  <si>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</si>
  <si>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</si>
  <si>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</si>
  <si>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</si>
  <si>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</si>
  <si>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</si>
  <si>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</si>
  <si>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</si>
  <si>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</si>
  <si>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</si>
  <si>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</si>
  <si>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</si>
  <si>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</si>
  <si>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</si>
  <si>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</si>
  <si>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</si>
  <si>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</si>
  <si>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</si>
  <si>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</si>
  <si>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</si>
  <si>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</si>
  <si>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</si>
  <si>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</si>
  <si>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</si>
  <si>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</si>
  <si>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</si>
  <si>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</si>
  <si>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</si>
  <si>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</si>
  <si>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</si>
  <si>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</si>
  <si>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</si>
  <si>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</si>
  <si>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</si>
  <si>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</si>
  <si>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</si>
  <si>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</si>
  <si>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</si>
  <si>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</si>
  <si>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</si>
  <si>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</si>
  <si>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</si>
  <si>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</si>
  <si>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</si>
  <si>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</si>
  <si>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</si>
  <si>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</si>
  <si>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</si>
  <si>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</si>
  <si>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</si>
  <si>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</si>
  <si>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</si>
  <si>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</si>
  <si>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</si>
  <si>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</si>
  <si>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</si>
  <si>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</si>
  <si>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</si>
  <si>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</si>
  <si>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</si>
  <si>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</si>
  <si>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</si>
  <si>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</si>
  <si>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</si>
  <si>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</si>
  <si>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</si>
  <si>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</si>
  <si>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</si>
  <si>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</si>
  <si>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</si>
  <si>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</si>
  <si>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</si>
  <si>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</si>
  <si>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</si>
  <si>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</si>
  <si>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</si>
  <si>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</si>
  <si>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</si>
  <si>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</si>
  <si>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</si>
  <si>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</si>
  <si>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</si>
  <si>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</si>
  <si>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</si>
  <si>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</si>
  <si>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</si>
  <si>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</si>
  <si>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</si>
  <si>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</si>
  <si>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</si>
  <si>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</si>
  <si>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</si>
  <si>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</si>
  <si>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</si>
  <si>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</si>
  <si>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</si>
  <si>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</si>
  <si>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</si>
  <si>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</si>
  <si>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</si>
  <si>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</si>
  <si>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</si>
  <si>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</si>
  <si>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</si>
  <si>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</si>
  <si>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</si>
  <si>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</si>
  <si>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</si>
  <si>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</si>
  <si>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</si>
  <si>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</si>
  <si>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</si>
  <si>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</si>
  <si>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</si>
  <si>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</si>
  <si>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</si>
  <si>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</si>
  <si>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</si>
  <si>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</si>
  <si>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</si>
  <si>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</si>
  <si>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</si>
  <si>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</si>
  <si>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</si>
  <si>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</si>
  <si>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</si>
  <si>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</si>
  <si>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</si>
  <si>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</si>
  <si>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</si>
  <si>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</si>
  <si>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</si>
  <si>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</si>
  <si>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</si>
  <si>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</si>
  <si>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</si>
  <si>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</si>
  <si>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</si>
  <si>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</si>
  <si>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</si>
  <si>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</si>
  <si>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</si>
  <si>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</si>
  <si>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</si>
  <si>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</si>
  <si>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</si>
  <si>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</si>
  <si>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</si>
  <si>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</si>
  <si>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</si>
  <si>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</si>
  <si>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</si>
  <si>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</si>
  <si>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</si>
  <si>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</si>
  <si>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</si>
  <si>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</si>
  <si>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</si>
  <si>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</si>
  <si>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</si>
  <si>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</si>
  <si>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</si>
  <si>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</si>
  <si>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</si>
  <si>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</si>
  <si>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</si>
  <si>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</si>
  <si>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</si>
  <si>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</si>
  <si>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</si>
  <si>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</si>
  <si>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</si>
  <si>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</si>
  <si>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</si>
  <si>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</si>
  <si>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</si>
  <si>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</si>
  <si>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</si>
  <si>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</si>
  <si>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</si>
  <si>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</si>
  <si>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</si>
  <si>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</si>
  <si>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</si>
  <si>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</si>
  <si>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</si>
  <si>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</si>
  <si>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</si>
  <si>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</si>
  <si>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</si>
  <si>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</si>
  <si>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</si>
  <si>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</si>
  <si>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</si>
  <si>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</si>
  <si>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</si>
  <si>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</si>
  <si>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</si>
  <si>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</si>
  <si>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</si>
  <si>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</si>
  <si>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</si>
  <si>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</si>
  <si>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</si>
  <si>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</si>
  <si>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</si>
  <si>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</si>
  <si>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</si>
  <si>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</si>
  <si>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</si>
  <si>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</si>
  <si>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</si>
  <si>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</si>
  <si>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</si>
  <si>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</si>
  <si>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</si>
  <si>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</si>
  <si>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</si>
  <si>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</si>
  <si>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</si>
  <si>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</si>
  <si>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</si>
  <si>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</si>
  <si>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</si>
  <si>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</si>
  <si>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</si>
  <si>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</si>
  <si>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</si>
  <si>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</si>
  <si>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</si>
  <si>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</si>
  <si>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</si>
  <si>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</si>
  <si>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</si>
  <si>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</si>
  <si>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</si>
  <si>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</si>
  <si>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</si>
  <si>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</si>
  <si>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</si>
  <si>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</si>
  <si>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</si>
  <si>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</si>
  <si>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</si>
  <si>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</si>
  <si>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</si>
  <si>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</si>
  <si>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</si>
  <si>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</si>
  <si>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</si>
  <si>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</si>
  <si>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</si>
  <si>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</si>
  <si>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</si>
  <si>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</si>
  <si>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</si>
  <si>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</si>
  <si>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</si>
  <si>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</si>
  <si>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</si>
  <si>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</si>
  <si>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</si>
  <si>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</si>
  <si>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</si>
  <si>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</si>
  <si>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</si>
  <si>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</si>
  <si>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</si>
  <si>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</si>
  <si>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</si>
  <si>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</si>
  <si>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</si>
  <si>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</si>
  <si>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</si>
  <si>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</si>
  <si>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</si>
  <si>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</si>
  <si>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</si>
  <si>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</si>
  <si>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</si>
  <si>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</si>
  <si>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</si>
  <si>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</si>
  <si>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</si>
  <si>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</si>
  <si>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</si>
  <si>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</si>
  <si>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</si>
  <si>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</si>
  <si>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</si>
  <si>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</si>
  <si>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</si>
  <si>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</si>
  <si>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</si>
  <si>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</si>
  <si>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</si>
  <si>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</si>
  <si>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</si>
  <si>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</si>
  <si>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</si>
  <si>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</si>
  <si>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</si>
  <si>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</si>
  <si>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</si>
  <si>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</si>
  <si>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</si>
  <si>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</si>
  <si>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</si>
  <si>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</si>
  <si>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</si>
  <si>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</si>
  <si>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</si>
  <si>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</si>
  <si>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</si>
  <si>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</si>
  <si>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</si>
  <si>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</si>
  <si>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</si>
  <si>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</si>
  <si>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</si>
  <si>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</si>
  <si>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</si>
  <si>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</si>
  <si>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</si>
  <si>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</si>
  <si>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</si>
  <si>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</si>
  <si>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</si>
  <si>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</si>
  <si>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</si>
  <si>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</si>
  <si>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</si>
  <si>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</si>
  <si>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</si>
  <si>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</si>
  <si>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</si>
  <si>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</si>
  <si>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</si>
  <si>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</si>
  <si>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</si>
  <si>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</si>
  <si>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</si>
  <si>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</si>
  <si>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</si>
  <si>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</si>
  <si>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</si>
  <si>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</si>
  <si>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</si>
  <si>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</si>
  <si>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</si>
  <si>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</si>
  <si>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</si>
  <si>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</si>
  <si>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</si>
  <si>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</si>
  <si>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</si>
  <si>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</si>
  <si>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</si>
  <si>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</si>
  <si>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</si>
  <si>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</si>
  <si>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</si>
  <si>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</si>
  <si>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</si>
  <si>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</si>
  <si>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</si>
  <si>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</si>
  <si>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</si>
  <si>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</si>
  <si>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</si>
  <si>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</si>
  <si>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</si>
  <si>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</si>
  <si>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</si>
  <si>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</si>
  <si>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</si>
  <si>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</si>
  <si>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</si>
  <si>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</si>
  <si>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</si>
  <si>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</si>
  <si>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</si>
  <si>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</si>
  <si>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</si>
  <si>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</si>
  <si>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</si>
  <si>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</si>
  <si>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</si>
  <si>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</si>
  <si>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</si>
  <si>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</si>
  <si>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</si>
  <si>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</si>
  <si>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</si>
  <si>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</si>
  <si>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</si>
  <si>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</si>
  <si>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</si>
  <si>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</si>
  <si>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</si>
  <si>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</si>
  <si>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</si>
  <si>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</si>
  <si>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</si>
  <si>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</si>
  <si>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</si>
  <si>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</si>
  <si>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</si>
  <si>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</si>
  <si>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</si>
  <si>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</si>
  <si>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</si>
  <si>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</si>
  <si>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</si>
  <si>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</si>
  <si>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</si>
  <si>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</si>
  <si>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</si>
  <si>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</si>
  <si>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</si>
  <si>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</si>
  <si>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</si>
  <si>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</si>
  <si>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</si>
  <si>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</si>
  <si>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</si>
  <si>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</si>
  <si>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</si>
  <si>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</si>
  <si>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</si>
  <si>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</si>
  <si>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</si>
  <si>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</si>
  <si>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</si>
  <si>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</si>
  <si>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</si>
  <si>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</si>
  <si>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</si>
  <si>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</si>
  <si>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</si>
  <si>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</si>
  <si>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</si>
  <si>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</si>
  <si>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</si>
  <si>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</si>
  <si>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</si>
  <si>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</si>
  <si>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</si>
  <si>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</si>
  <si>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</si>
  <si>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</si>
  <si>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</si>
  <si>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</si>
  <si>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</si>
  <si>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</si>
  <si>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</si>
  <si>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</si>
  <si>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</si>
  <si>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</si>
  <si>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</si>
  <si>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</si>
  <si>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</si>
  <si>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</si>
  <si>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</si>
  <si>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</si>
  <si>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</si>
  <si>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</si>
  <si>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</si>
  <si>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</si>
  <si>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</si>
  <si>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</si>
  <si>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</si>
  <si>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</si>
  <si>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</si>
  <si>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</si>
  <si>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</si>
  <si>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</si>
  <si>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</si>
  <si>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</si>
  <si>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</si>
  <si>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</si>
  <si>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</si>
  <si>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</si>
  <si>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</si>
  <si>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</si>
  <si>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</si>
  <si>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</si>
  <si>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</si>
  <si>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</si>
  <si>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</si>
  <si>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</si>
  <si>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</si>
  <si>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</si>
  <si>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</si>
  <si>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</si>
  <si>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</si>
  <si>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</si>
  <si>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</si>
  <si>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</si>
  <si>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</si>
  <si>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</si>
  <si>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</si>
  <si>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</si>
  <si>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</si>
  <si>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</si>
  <si>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</si>
  <si>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</si>
  <si>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</si>
  <si>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</si>
  <si>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</si>
  <si>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</si>
  <si>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</si>
  <si>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</si>
  <si>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</si>
  <si>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</si>
  <si>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</si>
  <si>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</si>
  <si>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</si>
  <si>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</si>
  <si>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</si>
  <si>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</si>
  <si>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</si>
  <si>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</si>
  <si>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</si>
  <si>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</si>
  <si>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</si>
  <si>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</si>
  <si>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</si>
  <si>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</si>
  <si>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</si>
  <si>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</si>
  <si>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</si>
  <si>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</si>
  <si>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</si>
  <si>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</si>
  <si>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</si>
  <si>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</si>
  <si>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</si>
  <si>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</si>
  <si>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</si>
  <si>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</si>
  <si>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</si>
  <si>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</si>
  <si>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</si>
  <si>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</si>
  <si>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</si>
  <si>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</si>
  <si>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</si>
  <si>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</si>
  <si>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</si>
  <si>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</si>
  <si>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</si>
  <si>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</si>
  <si>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</si>
  <si>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</si>
  <si>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</si>
  <si>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</si>
  <si>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</si>
  <si>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</si>
  <si>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</si>
  <si>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</si>
  <si>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</si>
  <si>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</si>
  <si>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</si>
  <si>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</si>
  <si>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</si>
  <si>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</si>
  <si>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</si>
  <si>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</si>
  <si>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</si>
  <si>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</si>
  <si>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</si>
  <si>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</si>
  <si>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</si>
  <si>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</si>
  <si>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</si>
  <si>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</si>
  <si>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</si>
  <si>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</si>
  <si>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</si>
  <si>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</si>
  <si>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</si>
  <si>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</si>
  <si>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</si>
  <si>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</si>
  <si>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</si>
  <si>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</si>
  <si>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</si>
  <si>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</si>
  <si>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</si>
  <si>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</si>
  <si>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</si>
  <si>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</si>
  <si>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</si>
  <si>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</si>
  <si>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</si>
  <si>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</si>
  <si>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</si>
  <si>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</si>
  <si>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</si>
  <si>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</si>
  <si>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</si>
  <si>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</si>
  <si>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</si>
  <si>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</si>
  <si>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</si>
  <si>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</si>
  <si>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</si>
  <si>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</si>
  <si>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</si>
  <si>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</si>
  <si>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</si>
  <si>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</si>
  <si>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</si>
  <si>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</si>
  <si>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</si>
  <si>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</si>
  <si>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</si>
  <si>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</si>
  <si>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</si>
  <si>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</si>
  <si>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</si>
  <si>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</si>
  <si>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</si>
  <si>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</si>
  <si>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</si>
  <si>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</si>
  <si>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</si>
  <si>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</si>
  <si>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</si>
  <si>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</si>
  <si>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</si>
  <si>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</si>
  <si>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</si>
  <si>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</si>
  <si>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</si>
  <si>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</si>
  <si>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</si>
  <si>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</si>
  <si>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</si>
  <si>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</si>
  <si>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</si>
  <si>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</si>
  <si>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</si>
  <si>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</si>
  <si>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</si>
  <si>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</si>
  <si>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</si>
  <si>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</si>
  <si>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</si>
  <si>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</si>
  <si>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</si>
  <si>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</si>
  <si>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</si>
  <si>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</si>
  <si>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</si>
  <si>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</si>
  <si>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</si>
  <si>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</si>
  <si>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</si>
  <si>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</si>
  <si>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</si>
  <si>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</si>
  <si>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</si>
  <si>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</si>
  <si>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</si>
  <si>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</si>
  <si>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</si>
  <si>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</si>
  <si>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</si>
  <si>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</si>
  <si>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</si>
  <si>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</si>
  <si>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</si>
  <si>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</si>
  <si>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</si>
  <si>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</si>
  <si>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</si>
  <si>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</si>
  <si>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</si>
  <si>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</si>
  <si>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</si>
  <si>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</si>
  <si>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</si>
  <si>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</si>
  <si>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</si>
  <si>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</si>
  <si>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</si>
  <si>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</si>
  <si>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</si>
  <si>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</si>
  <si>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</si>
  <si>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</si>
  <si>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</si>
  <si>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</si>
  <si>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</si>
  <si>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</si>
  <si>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</si>
  <si>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</si>
  <si>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</si>
  <si>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</si>
  <si>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</si>
  <si>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</si>
  <si>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</si>
  <si>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</si>
  <si>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</si>
  <si>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</si>
  <si>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</si>
  <si>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</si>
  <si>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</si>
  <si>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</si>
  <si>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</si>
  <si>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</si>
  <si>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</si>
  <si>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</si>
  <si>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</si>
  <si>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</si>
  <si>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</si>
  <si>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</si>
  <si>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</si>
  <si>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</si>
  <si>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</si>
  <si>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</si>
  <si>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</si>
  <si>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</si>
  <si>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</si>
  <si>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</si>
  <si>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</si>
  <si>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</si>
  <si>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</si>
  <si>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</si>
  <si>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</si>
  <si>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</si>
  <si>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</si>
  <si>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</si>
  <si>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</si>
  <si>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</si>
  <si>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</si>
  <si>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</si>
  <si>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</si>
  <si>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</si>
  <si>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</si>
  <si>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</si>
  <si>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</si>
  <si>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</si>
  <si>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</si>
  <si>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</si>
  <si>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</si>
  <si>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</si>
  <si>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</si>
  <si>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</si>
  <si>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</si>
  <si>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</si>
  <si>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</si>
  <si>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</si>
  <si>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</si>
  <si>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</si>
  <si>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</si>
  <si>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</si>
  <si>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</si>
  <si>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</si>
  <si>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</si>
  <si>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</si>
  <si>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</si>
  <si>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</si>
  <si>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</si>
  <si>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</si>
  <si>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</si>
  <si>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</si>
  <si>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</si>
  <si>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</si>
  <si>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</si>
  <si>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</si>
  <si>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</si>
  <si>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</si>
  <si>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</si>
  <si>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</si>
  <si>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</si>
  <si>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</si>
  <si>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</si>
  <si>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</si>
  <si>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</si>
  <si>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</si>
  <si>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</si>
  <si>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</si>
  <si>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</si>
  <si>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</si>
  <si>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</si>
  <si>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</si>
  <si>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</si>
  <si>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</si>
  <si>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</si>
  <si>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</si>
  <si>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</si>
  <si>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</si>
  <si>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</si>
  <si>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</si>
  <si>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</si>
  <si>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</si>
  <si>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</si>
  <si>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</si>
  <si>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</si>
  <si>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</si>
  <si>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</si>
  <si>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</si>
  <si>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</si>
  <si>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</si>
  <si>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</si>
  <si>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</si>
  <si>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</si>
  <si>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</si>
  <si>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</si>
  <si>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</si>
  <si>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</si>
  <si>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</si>
  <si>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</si>
  <si>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</si>
  <si>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</si>
  <si>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</si>
  <si>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</si>
  <si>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</si>
  <si>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</si>
  <si>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</si>
  <si>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</si>
  <si>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</si>
  <si>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</si>
  <si>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</si>
  <si>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</si>
  <si>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</si>
  <si>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</si>
  <si>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</si>
  <si>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</si>
  <si>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</si>
  <si>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</si>
  <si>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</si>
  <si>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</si>
  <si>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</si>
  <si>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</si>
  <si>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</si>
  <si>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</si>
  <si>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</si>
  <si>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</si>
  <si>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</si>
  <si>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</si>
  <si>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</si>
  <si>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</si>
  <si>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</si>
  <si>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</si>
  <si>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</si>
  <si>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</si>
  <si>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</si>
  <si>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</si>
  <si>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</si>
  <si>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</si>
  <si>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</si>
  <si>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</si>
  <si>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</si>
  <si>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</si>
  <si>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</si>
  <si>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</si>
  <si>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</si>
  <si>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</si>
  <si>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</si>
  <si>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</si>
  <si>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</si>
  <si>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</si>
  <si>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</si>
  <si>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</si>
  <si>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</si>
  <si>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</si>
  <si>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</si>
  <si>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</si>
  <si>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</si>
  <si>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</si>
  <si>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</si>
  <si>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</si>
  <si>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</si>
  <si>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</si>
  <si>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</si>
  <si>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</si>
  <si>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</si>
  <si>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</si>
  <si>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</si>
  <si>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</si>
  <si>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</si>
  <si>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</si>
  <si>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</si>
  <si>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</si>
  <si>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</si>
  <si>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</si>
  <si>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</si>
  <si>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</si>
  <si>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</si>
  <si>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</si>
  <si>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</si>
  <si>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</si>
  <si>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</si>
  <si>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</si>
  <si>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</si>
  <si>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</si>
  <si>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</si>
  <si>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</si>
  <si>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</si>
  <si>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</si>
  <si>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</si>
  <si>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</si>
  <si>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</si>
  <si>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</si>
  <si>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</si>
  <si>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</si>
  <si>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</si>
  <si>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</si>
  <si>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</si>
  <si>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</si>
  <si>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</si>
  <si>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</si>
  <si>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</si>
  <si>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</si>
  <si>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</si>
  <si>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</si>
  <si>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</si>
  <si>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</si>
  <si>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</si>
  <si>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</si>
  <si>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</si>
  <si>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</si>
  <si>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</si>
  <si>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</si>
  <si>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</si>
  <si>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</si>
  <si>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</si>
  <si>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</si>
  <si>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</si>
  <si>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</si>
  <si>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</si>
  <si>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</si>
  <si>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</si>
  <si>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</si>
  <si>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</si>
  <si>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</si>
  <si>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</si>
  <si>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</si>
  <si>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</si>
  <si>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</si>
  <si>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</si>
  <si>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</si>
  <si>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</si>
  <si>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</si>
  <si>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</si>
  <si>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</si>
  <si>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</si>
  <si>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</si>
  <si>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</si>
  <si>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</si>
  <si>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</si>
  <si>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</si>
  <si>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</si>
  <si>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</si>
  <si>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</si>
  <si>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</si>
  <si>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</si>
  <si>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</si>
  <si>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</si>
  <si>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</si>
  <si>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</si>
  <si>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</si>
  <si>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</si>
  <si>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</si>
  <si>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</si>
  <si>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</si>
  <si>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</si>
  <si>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</si>
  <si>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</si>
  <si>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</si>
  <si>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</si>
  <si>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</si>
  <si>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</si>
  <si>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</si>
  <si>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</si>
  <si>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</si>
  <si>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</si>
  <si>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</si>
  <si>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</si>
  <si>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</si>
  <si>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</si>
  <si>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</si>
  <si>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</si>
  <si>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</si>
  <si>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</si>
  <si>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</si>
  <si>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</si>
  <si>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</si>
  <si>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</si>
  <si>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</si>
  <si>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</si>
  <si>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</si>
  <si>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</si>
  <si>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</si>
  <si>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</si>
  <si>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</si>
  <si>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</si>
  <si>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</si>
  <si>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</si>
  <si>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</si>
  <si>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</si>
  <si>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</si>
  <si>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</si>
  <si>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</si>
  <si>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</si>
  <si>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</si>
  <si>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</si>
  <si>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</si>
  <si>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</si>
  <si>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</si>
  <si>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</si>
  <si>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</si>
  <si>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</si>
  <si>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</si>
  <si>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</si>
  <si>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</si>
  <si>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</si>
  <si>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</si>
  <si>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</si>
  <si>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</si>
  <si>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</si>
  <si>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</si>
  <si>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</si>
  <si>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</si>
  <si>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</si>
  <si>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</si>
  <si>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</si>
  <si>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</si>
  <si>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</si>
  <si>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</si>
  <si>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</si>
  <si>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</si>
  <si>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</si>
  <si>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</si>
  <si>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</si>
  <si>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</si>
  <si>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</si>
  <si>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</si>
  <si>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</si>
  <si>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</si>
  <si>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</si>
  <si>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</si>
  <si>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</si>
  <si>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</si>
  <si>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</si>
  <si>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</si>
  <si>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</si>
  <si>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</si>
  <si>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</si>
  <si>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</si>
  <si>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</si>
  <si>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</si>
  <si>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</si>
  <si>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</si>
  <si>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</si>
  <si>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</si>
  <si>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</si>
  <si>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</si>
  <si>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</si>
  <si>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</si>
  <si>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</si>
  <si>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</si>
  <si>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</si>
  <si>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</si>
  <si>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</si>
  <si>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</si>
  <si>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</si>
  <si>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</si>
  <si>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</si>
  <si>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</si>
  <si>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</si>
  <si>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</si>
  <si>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</si>
  <si>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</si>
  <si>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</si>
  <si>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</si>
  <si>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</si>
  <si>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</si>
  <si>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</si>
  <si>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</si>
  <si>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</si>
  <si>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</si>
  <si>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</si>
  <si>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</si>
  <si>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</si>
  <si>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</si>
  <si>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</si>
  <si>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</si>
  <si>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</si>
  <si>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</si>
  <si>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</si>
  <si>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</si>
  <si>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</si>
  <si>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</si>
  <si>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</si>
  <si>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</si>
  <si>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</si>
  <si>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</si>
  <si>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</si>
  <si>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</si>
  <si>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</si>
  <si>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</si>
  <si>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</si>
  <si>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</si>
  <si>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</si>
  <si>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</si>
  <si>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</si>
  <si>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</si>
  <si>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</si>
  <si>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</si>
  <si>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</si>
  <si>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</si>
  <si>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</si>
  <si>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</si>
  <si>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</si>
  <si>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</si>
  <si>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</si>
  <si>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</si>
  <si>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</si>
  <si>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</si>
  <si>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</si>
  <si>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</si>
  <si>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</si>
  <si>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</si>
  <si>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</si>
  <si>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</si>
  <si>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</si>
  <si>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</si>
  <si>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</si>
  <si>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</si>
  <si>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</si>
  <si>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</si>
  <si>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</si>
  <si>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</si>
  <si>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</si>
  <si>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</si>
  <si>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</si>
  <si>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</si>
  <si>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</si>
  <si>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</si>
  <si>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</si>
  <si>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</si>
  <si>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</si>
  <si>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</si>
  <si>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</si>
  <si>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</si>
  <si>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</si>
  <si>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</si>
  <si>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</si>
  <si>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</si>
  <si>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</si>
  <si>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</si>
  <si>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</si>
  <si>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</si>
  <si>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</si>
  <si>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</si>
  <si>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</si>
  <si>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</si>
  <si>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</si>
  <si>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</si>
  <si>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</si>
  <si>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</si>
  <si>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</si>
  <si>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</si>
  <si>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</si>
  <si>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</si>
  <si>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</si>
  <si>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</si>
  <si>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</si>
  <si>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</si>
  <si>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</si>
  <si>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</si>
  <si>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</si>
  <si>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</si>
  <si>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</si>
  <si>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</si>
  <si>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</si>
  <si>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</si>
  <si>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</si>
  <si>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</si>
  <si>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</si>
  <si>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</si>
  <si>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</si>
  <si>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</si>
  <si>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</si>
  <si>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</si>
  <si>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</si>
  <si>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</si>
  <si>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</si>
  <si>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</si>
  <si>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</si>
  <si>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</si>
  <si>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</si>
  <si>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</si>
  <si>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</si>
  <si>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</si>
  <si>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</si>
  <si>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</si>
  <si>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</si>
  <si>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</si>
  <si>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</si>
  <si>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</si>
  <si>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</si>
  <si>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</si>
  <si>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</si>
  <si>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</si>
  <si>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</si>
  <si>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</si>
  <si>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</si>
  <si>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</si>
  <si>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</si>
  <si>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</si>
  <si>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</si>
  <si>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</si>
  <si>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</si>
  <si>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</si>
  <si>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</si>
  <si>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</si>
  <si>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</si>
  <si>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</si>
  <si>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</si>
  <si>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</si>
  <si>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</si>
  <si>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</si>
  <si>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</si>
  <si>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</si>
  <si>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</si>
  <si>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</si>
  <si>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</si>
  <si>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</si>
  <si>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</si>
  <si>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</si>
  <si>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</si>
  <si>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</si>
  <si>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</si>
  <si>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</si>
  <si>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</si>
  <si>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</si>
  <si>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</si>
  <si>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</si>
  <si>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</si>
  <si>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</si>
  <si>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</si>
  <si>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</si>
  <si>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</si>
  <si>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</si>
  <si>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</si>
  <si>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</si>
  <si>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</si>
  <si>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</si>
  <si>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</si>
  <si>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</si>
  <si>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</si>
  <si>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</si>
  <si>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</si>
  <si>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</si>
  <si>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</si>
  <si>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</si>
  <si>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</si>
  <si>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</si>
  <si>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</si>
  <si>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</si>
  <si>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</si>
  <si>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</si>
  <si>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</si>
  <si>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</si>
  <si>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</si>
  <si>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</si>
  <si>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</si>
  <si>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</si>
  <si>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</si>
  <si>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</si>
  <si>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</si>
  <si>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</si>
  <si>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</si>
  <si>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</si>
  <si>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</si>
  <si>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</si>
  <si>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</si>
  <si>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</si>
  <si>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</si>
  <si>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</si>
  <si>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</si>
  <si>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</si>
  <si>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</si>
  <si>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</si>
  <si>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</si>
  <si>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</si>
  <si>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</si>
  <si>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</si>
  <si>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</si>
  <si>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</si>
  <si>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</si>
  <si>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</si>
  <si>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</si>
  <si>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</si>
  <si>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</si>
  <si>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</si>
  <si>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</si>
  <si>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</si>
  <si>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</si>
  <si>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</si>
  <si>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</si>
  <si>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</si>
  <si>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</si>
  <si>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</si>
  <si>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</si>
  <si>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</si>
  <si>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</si>
  <si>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</si>
  <si>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</si>
  <si>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</si>
  <si>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</si>
  <si>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</si>
  <si>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</si>
  <si>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</si>
  <si>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</si>
  <si>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</si>
  <si>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</si>
  <si>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</si>
  <si>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</si>
  <si>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</si>
  <si>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</si>
  <si>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</si>
  <si>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</si>
  <si>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</si>
  <si>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</si>
  <si>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</si>
  <si>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</si>
  <si>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</si>
  <si>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</si>
  <si>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</si>
  <si>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</si>
  <si>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</si>
  <si>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</si>
  <si>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</si>
  <si>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</si>
  <si>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</si>
  <si>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</si>
  <si>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</si>
  <si>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</si>
  <si>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</si>
  <si>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</si>
  <si>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</si>
  <si>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</si>
  <si>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</si>
  <si>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</si>
  <si>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</si>
  <si>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</si>
  <si>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</si>
  <si>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</si>
  <si>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</si>
  <si>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</si>
  <si>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</si>
  <si>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</si>
  <si>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</si>
  <si>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</si>
  <si>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</si>
  <si>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</si>
  <si>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</si>
  <si>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</si>
  <si>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</si>
  <si>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</si>
  <si>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</si>
  <si>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</si>
  <si>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</si>
  <si>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</si>
  <si>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</si>
  <si>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</si>
  <si>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</si>
  <si>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</si>
  <si>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</si>
  <si>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</si>
  <si>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</si>
  <si>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</si>
  <si>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</si>
  <si>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</si>
  <si>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</si>
  <si>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</si>
  <si>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</si>
  <si>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</si>
  <si>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</si>
  <si>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</si>
  <si>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</si>
  <si>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</si>
  <si>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</si>
  <si>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</si>
  <si>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</si>
  <si>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</si>
  <si>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</si>
  <si>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</si>
  <si>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</si>
  <si>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</si>
  <si>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</si>
  <si>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</si>
  <si>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</si>
  <si>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</si>
  <si>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</si>
  <si>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</si>
  <si>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</si>
  <si>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</si>
  <si>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</si>
  <si>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</si>
  <si>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</si>
  <si>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</si>
  <si>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</si>
  <si>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</si>
  <si>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</si>
  <si>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</si>
  <si>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</si>
  <si>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</si>
  <si>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</si>
  <si>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</si>
  <si>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</si>
  <si>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</si>
  <si>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</si>
  <si>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</si>
  <si>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</si>
  <si>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</si>
  <si>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</si>
  <si>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</si>
  <si>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</si>
  <si>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</si>
  <si>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</si>
  <si>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</si>
  <si>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</si>
  <si>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</si>
  <si>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</si>
  <si>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</si>
  <si>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</si>
  <si>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</si>
  <si>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</si>
  <si>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</si>
  <si>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</si>
  <si>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</si>
  <si>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</si>
  <si>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</si>
  <si>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</si>
  <si>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</si>
  <si>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</si>
  <si>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</si>
  <si>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</si>
  <si>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</si>
  <si>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</si>
  <si>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</si>
  <si>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</si>
  <si>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</si>
  <si>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</si>
  <si>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</si>
  <si>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</si>
  <si>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</si>
  <si>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</si>
  <si>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</si>
  <si>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</si>
  <si>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</si>
  <si>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</si>
  <si>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</si>
  <si>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</si>
  <si>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</si>
  <si>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</si>
  <si>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</si>
  <si>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</si>
  <si>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</si>
  <si>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</si>
  <si>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</si>
  <si>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</si>
  <si>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</si>
  <si>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</si>
  <si>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</si>
  <si>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</si>
  <si>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</si>
  <si>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</si>
  <si>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</si>
  <si>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</si>
  <si>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</si>
  <si>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</si>
  <si>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</si>
  <si>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</si>
  <si>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</si>
  <si>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</si>
  <si>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</si>
  <si>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</si>
  <si>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</si>
  <si>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</si>
  <si>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</si>
  <si>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</si>
  <si>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</si>
  <si>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</si>
  <si>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</si>
  <si>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</si>
  <si>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</si>
  <si>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</si>
  <si>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</si>
  <si>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</si>
  <si>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</si>
  <si>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</si>
  <si>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</si>
  <si>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</si>
  <si>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</si>
  <si>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</si>
  <si>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</si>
  <si>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</si>
  <si>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</si>
  <si>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</si>
  <si>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</si>
  <si>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</si>
  <si>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</si>
  <si>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</si>
  <si>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</si>
  <si>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</si>
  <si>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</si>
  <si>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</si>
  <si>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</si>
  <si>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</si>
  <si>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</si>
  <si>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</si>
  <si>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</si>
  <si>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</si>
  <si>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</si>
  <si>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</si>
  <si>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</si>
  <si>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</si>
  <si>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</si>
  <si>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</si>
  <si>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</si>
  <si>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</si>
  <si>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</si>
  <si>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</si>
  <si>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</si>
  <si>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</si>
  <si>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</si>
  <si>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</si>
  <si>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</si>
  <si>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</si>
  <si>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</si>
  <si>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</si>
  <si>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</si>
  <si>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</si>
  <si>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</si>
  <si>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</si>
  <si>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</si>
  <si>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</si>
  <si>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</si>
  <si>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</si>
  <si>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</si>
  <si>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</si>
  <si>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</si>
  <si>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</si>
  <si>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</si>
  <si>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</si>
  <si>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</si>
  <si>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</si>
  <si>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</si>
  <si>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</si>
  <si>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</si>
  <si>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</si>
  <si>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</si>
  <si>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</si>
  <si>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</si>
  <si>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</si>
  <si>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</si>
  <si>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</si>
  <si>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</si>
  <si>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</si>
  <si>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</si>
  <si>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</si>
  <si>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</si>
  <si>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</si>
  <si>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</si>
  <si>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</si>
  <si>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</si>
  <si>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</si>
  <si>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</si>
  <si>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</si>
  <si>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</si>
  <si>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</si>
  <si>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</si>
  <si>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</si>
  <si>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</si>
  <si>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</si>
  <si>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</si>
  <si>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</si>
  <si>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</si>
  <si>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</si>
  <si>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</si>
  <si>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</si>
  <si>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</si>
  <si>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</si>
  <si>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</si>
  <si>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</si>
  <si>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</si>
  <si>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</si>
  <si>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</si>
  <si>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</si>
  <si>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</si>
  <si>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</si>
  <si>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</si>
  <si>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</si>
  <si>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</si>
  <si>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</si>
  <si>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</si>
  <si>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</si>
  <si>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</si>
  <si>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</si>
  <si>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</si>
  <si>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</si>
  <si>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</si>
  <si>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</si>
  <si>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</si>
  <si>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</si>
  <si>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</si>
  <si>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</si>
  <si>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</si>
  <si>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</si>
  <si>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</si>
  <si>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</si>
  <si>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</si>
  <si>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</si>
  <si>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</si>
  <si>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</si>
  <si>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</si>
  <si>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</si>
  <si>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</si>
  <si>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</si>
  <si>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</si>
  <si>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</si>
  <si>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</si>
  <si>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</si>
  <si>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</si>
  <si>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</si>
  <si>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</si>
  <si>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</si>
  <si>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</si>
  <si>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</si>
  <si>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</si>
  <si>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</si>
  <si>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</si>
  <si>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</si>
  <si>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</si>
  <si>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</si>
  <si>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</si>
  <si>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</si>
  <si>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</si>
  <si>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</si>
  <si>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</si>
  <si>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</si>
  <si>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</si>
  <si>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</si>
  <si>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</si>
  <si>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</si>
  <si>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</si>
  <si>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</si>
  <si>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</si>
  <si>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</si>
  <si>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</si>
  <si>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</si>
  <si>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</si>
  <si>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</si>
  <si>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</si>
  <si>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</si>
  <si>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</si>
  <si>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</si>
  <si>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</si>
  <si>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</si>
  <si>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</si>
  <si>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</si>
  <si>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</si>
  <si>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</si>
  <si>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</si>
  <si>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</si>
  <si>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</si>
  <si>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</si>
  <si>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</si>
  <si>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</si>
  <si>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</si>
  <si>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</si>
  <si>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</si>
  <si>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</si>
  <si>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</si>
  <si>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</si>
  <si>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</si>
  <si>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</si>
  <si>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</si>
  <si>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</si>
  <si>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</si>
  <si>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</si>
  <si>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</si>
  <si>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</si>
  <si>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</si>
  <si>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</si>
  <si>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</si>
  <si>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</si>
  <si>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</si>
  <si>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</si>
  <si>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</si>
  <si>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</si>
  <si>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</si>
  <si>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</si>
  <si>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</si>
  <si>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</si>
  <si>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</si>
  <si>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</si>
  <si>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</si>
  <si>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</si>
  <si>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</si>
  <si>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</si>
  <si>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</si>
  <si>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</si>
  <si>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</si>
  <si>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</si>
  <si>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</si>
  <si>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</si>
  <si>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</si>
  <si>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</si>
  <si>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</si>
  <si>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</si>
  <si>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</si>
  <si>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</si>
  <si>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</si>
  <si>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</si>
  <si>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</si>
  <si>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</si>
  <si>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</si>
  <si>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</si>
  <si>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</si>
  <si>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</si>
  <si>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</si>
  <si>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</si>
  <si>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</si>
  <si>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</si>
  <si>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</si>
  <si>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</si>
  <si>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</si>
  <si>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</si>
  <si>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</si>
  <si>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</si>
  <si>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</si>
  <si>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</si>
  <si>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</si>
  <si>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</si>
  <si>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</si>
  <si>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</si>
  <si>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</si>
  <si>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</si>
  <si>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</si>
  <si>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</si>
  <si>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</si>
  <si>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</si>
  <si>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</si>
  <si>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</si>
  <si>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</si>
  <si>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</si>
  <si>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</si>
  <si>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</si>
  <si>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</si>
  <si>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</si>
  <si>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</si>
  <si>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</si>
  <si>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</si>
  <si>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</si>
  <si>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</si>
  <si>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</si>
  <si>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</si>
  <si>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</si>
  <si>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</si>
  <si>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</si>
  <si>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</si>
  <si>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</si>
  <si>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</si>
  <si>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</si>
  <si>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</si>
  <si>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</si>
  <si>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</si>
  <si>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</si>
  <si>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</si>
  <si>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</si>
  <si>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</si>
  <si>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</si>
  <si>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</si>
  <si>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</si>
  <si>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</si>
  <si>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</si>
  <si>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</si>
  <si>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</si>
  <si>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</si>
  <si>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</si>
  <si>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</si>
  <si>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</si>
  <si>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</si>
  <si>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</si>
  <si>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</si>
  <si>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</si>
  <si>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</si>
  <si>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</si>
  <si>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</si>
  <si>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</si>
  <si>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</si>
  <si>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</si>
  <si>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</si>
  <si>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</si>
  <si>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</si>
  <si>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</si>
  <si>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</si>
  <si>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</si>
  <si>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</si>
  <si>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</si>
  <si>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</si>
  <si>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</si>
  <si>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</si>
  <si>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</si>
  <si>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</si>
  <si>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</si>
  <si>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</si>
  <si>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</si>
  <si>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</si>
  <si>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</si>
  <si>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</si>
  <si>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</si>
  <si>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</si>
  <si>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</si>
  <si>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</si>
  <si>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</si>
  <si>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</si>
  <si>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</si>
  <si>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</si>
  <si>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</si>
  <si>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</si>
  <si>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</si>
  <si>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</si>
  <si>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</si>
  <si>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</si>
  <si>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</si>
  <si>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</si>
  <si>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</si>
  <si>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</si>
  <si>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</si>
  <si>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</si>
  <si>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</si>
  <si>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</si>
  <si>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</si>
  <si>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</si>
  <si>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</si>
  <si>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</si>
  <si>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</si>
  <si>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</si>
  <si>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</si>
  <si>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</si>
  <si>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</si>
  <si>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</si>
  <si>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</si>
  <si>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</si>
  <si>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</si>
  <si>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</si>
  <si>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</si>
  <si>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</si>
  <si>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</si>
  <si>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</si>
  <si>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</si>
  <si>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</si>
  <si>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</si>
  <si>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</si>
  <si>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</si>
  <si>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</si>
  <si>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</si>
  <si>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</si>
  <si>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</si>
  <si>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</si>
  <si>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</si>
  <si>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</si>
  <si>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</si>
  <si>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</si>
  <si>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</si>
  <si>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</si>
  <si>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</si>
  <si>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</si>
  <si>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</si>
  <si>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</si>
  <si>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</si>
  <si>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</si>
  <si>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</si>
  <si>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</si>
  <si>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</si>
  <si>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</si>
  <si>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</si>
  <si>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</si>
  <si>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</si>
  <si>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</si>
  <si>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</si>
  <si>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</si>
  <si>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</si>
  <si>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</si>
  <si>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</si>
  <si>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</si>
  <si>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</si>
  <si>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</si>
  <si>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</si>
  <si>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</si>
  <si>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</si>
  <si>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</si>
  <si>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</si>
  <si>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</si>
  <si>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</si>
  <si>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</si>
  <si>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</si>
  <si>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</si>
  <si>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</si>
  <si>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</si>
  <si>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</si>
  <si>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</si>
  <si>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</si>
  <si>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</si>
  <si>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</si>
  <si>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</si>
  <si>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</si>
  <si>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</si>
  <si>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</si>
  <si>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</si>
  <si>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</si>
  <si>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</si>
  <si>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</si>
  <si>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</si>
  <si>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</si>
  <si>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</si>
  <si>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</si>
  <si>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</si>
  <si>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</si>
  <si>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</si>
  <si>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</si>
  <si>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</si>
  <si>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</si>
  <si>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</si>
  <si>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</si>
  <si>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</si>
  <si>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</si>
  <si>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</si>
  <si>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</si>
  <si>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</si>
  <si>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</si>
  <si>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</si>
  <si>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</si>
  <si>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</si>
  <si>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</si>
  <si>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</si>
  <si>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</si>
  <si>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</si>
  <si>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</si>
  <si>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</si>
  <si>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</si>
  <si>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</si>
  <si>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</si>
  <si>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</si>
  <si>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</si>
  <si>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</si>
  <si>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</si>
  <si>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</si>
  <si>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</si>
  <si>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</si>
  <si>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</si>
  <si>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</si>
  <si>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</si>
  <si>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</si>
  <si>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</si>
  <si>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</si>
  <si>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</si>
  <si>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</si>
  <si>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</si>
  <si>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</si>
  <si>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</si>
  <si>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</si>
  <si>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</si>
  <si>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</si>
  <si>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</si>
  <si>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</si>
  <si>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</si>
  <si>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</si>
  <si>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</si>
  <si>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</si>
  <si>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</si>
  <si>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</si>
  <si>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</si>
  <si>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</si>
  <si>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</si>
  <si>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</si>
  <si>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</si>
  <si>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</si>
  <si>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</si>
  <si>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</si>
  <si>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</si>
  <si>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</si>
  <si>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</si>
  <si>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</si>
  <si>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</si>
  <si>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</si>
  <si>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</si>
  <si>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</si>
  <si>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</si>
  <si>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</si>
  <si>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</si>
  <si>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</si>
  <si>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</si>
  <si>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</si>
  <si>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</si>
  <si>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</si>
  <si>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</si>
  <si>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</si>
  <si>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</si>
  <si>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</si>
  <si>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</si>
  <si>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</si>
  <si>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</si>
  <si>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</si>
  <si>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</si>
  <si>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</si>
  <si>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</si>
  <si>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</si>
  <si>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</si>
  <si>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</si>
  <si>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</si>
  <si>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</si>
  <si>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</si>
  <si>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</si>
  <si>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</si>
  <si>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</si>
  <si>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</si>
  <si>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</si>
  <si>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</si>
  <si>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</si>
  <si>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</si>
  <si>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</si>
  <si>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</si>
  <si>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</si>
  <si>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</si>
  <si>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</si>
  <si>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</si>
  <si>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</si>
  <si>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</si>
  <si>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</si>
  <si>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</si>
  <si>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</si>
  <si>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</si>
  <si>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</si>
  <si>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</si>
  <si>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</si>
  <si>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</si>
  <si>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</si>
  <si>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</si>
  <si>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</si>
  <si>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</si>
  <si>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</si>
  <si>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</si>
  <si>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</si>
  <si>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</si>
  <si>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</si>
  <si>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</si>
  <si>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</si>
  <si>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</si>
  <si>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</si>
  <si>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</si>
  <si>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</si>
  <si>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</si>
  <si>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</si>
  <si>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</si>
  <si>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</si>
  <si>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</si>
  <si>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</si>
  <si>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</si>
  <si>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</si>
  <si>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</si>
  <si>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</si>
  <si>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</si>
  <si>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</si>
  <si>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</si>
  <si>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</si>
  <si>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</si>
  <si>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</si>
  <si>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</si>
  <si>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</si>
  <si>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</si>
  <si>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</si>
  <si>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</si>
  <si>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</si>
  <si>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</si>
  <si>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</si>
  <si>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</si>
  <si>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</si>
  <si>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</si>
  <si>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</si>
  <si>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</si>
  <si>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</si>
  <si>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</si>
  <si>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</si>
  <si>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</si>
  <si>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</si>
  <si>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</si>
  <si>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</si>
  <si>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</si>
  <si>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</si>
  <si>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</si>
  <si>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</si>
  <si>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</si>
  <si>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</si>
  <si>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</si>
  <si>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</si>
  <si>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</si>
  <si>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</si>
  <si>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</si>
  <si>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</si>
  <si>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</si>
  <si>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</si>
  <si>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</si>
  <si>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</si>
  <si>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</si>
  <si>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</si>
  <si>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</si>
  <si>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</si>
  <si>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</si>
  <si>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</si>
  <si>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</si>
  <si>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</si>
  <si>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</si>
  <si>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</si>
  <si>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</si>
  <si>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</si>
  <si>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</si>
  <si>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</si>
  <si>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</si>
  <si>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</si>
  <si>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</si>
  <si>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</si>
  <si>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</si>
  <si>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</si>
  <si>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</si>
  <si>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</si>
  <si>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</si>
  <si>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</si>
  <si>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</si>
  <si>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</si>
  <si>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</si>
  <si>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</si>
  <si>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</si>
  <si>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</si>
  <si>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</si>
  <si>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</si>
  <si>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</si>
  <si>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</si>
  <si>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</si>
  <si>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</si>
  <si>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</si>
  <si>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</si>
  <si>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</si>
  <si>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</si>
  <si>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</si>
  <si>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</si>
  <si>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</si>
  <si>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</si>
  <si>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</si>
  <si>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</si>
  <si>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</si>
  <si>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</si>
  <si>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</si>
  <si>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</si>
  <si>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</si>
  <si>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</si>
  <si>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</si>
  <si>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</si>
  <si>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</si>
  <si>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</si>
  <si>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</si>
  <si>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</si>
  <si>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</si>
  <si>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</si>
  <si>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</si>
  <si>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</si>
  <si>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</si>
  <si>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</si>
  <si>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</si>
  <si>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</si>
  <si>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</si>
  <si>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</si>
  <si>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</si>
  <si>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</si>
  <si>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</si>
  <si>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</si>
  <si>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</si>
  <si>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</si>
  <si>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</si>
  <si>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</si>
  <si>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</si>
  <si>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</si>
  <si>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</si>
  <si>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</si>
  <si>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</si>
  <si>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</si>
  <si>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</si>
  <si>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</si>
  <si>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</si>
  <si>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</si>
  <si>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</si>
  <si>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</si>
  <si>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</si>
  <si>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</si>
  <si>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</si>
  <si>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</si>
  <si>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</si>
  <si>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</si>
  <si>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</si>
  <si>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</si>
  <si>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</si>
  <si>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</si>
  <si>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</si>
  <si>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</si>
  <si>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</si>
  <si>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</si>
  <si>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</si>
  <si>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</si>
  <si>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</si>
  <si>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</si>
  <si>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</si>
  <si>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</si>
  <si>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</si>
  <si>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</si>
  <si>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</si>
  <si>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</si>
  <si>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</si>
  <si>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</si>
  <si>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</si>
  <si>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</si>
  <si>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</si>
  <si>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</si>
  <si>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</si>
  <si>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</si>
  <si>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</si>
  <si>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</si>
  <si>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</si>
  <si>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</si>
  <si>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</si>
  <si>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</si>
  <si>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</si>
  <si>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</si>
  <si>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</si>
  <si>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</si>
  <si>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</si>
  <si>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</si>
  <si>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</si>
  <si>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</si>
  <si>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</si>
  <si>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</si>
  <si>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</si>
  <si>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</si>
  <si>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</si>
  <si>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</si>
  <si>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</si>
  <si>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</si>
  <si>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</si>
  <si>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</si>
  <si>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</si>
  <si>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</si>
  <si>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</si>
  <si>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</si>
  <si>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</si>
  <si>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</si>
  <si>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</si>
  <si>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</si>
  <si>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</si>
  <si>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</si>
  <si>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</si>
  <si>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</si>
  <si>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</si>
  <si>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</si>
  <si>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</si>
  <si>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</si>
  <si>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</si>
  <si>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</si>
  <si>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</si>
  <si>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</si>
  <si>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</si>
  <si>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</si>
  <si>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</si>
  <si>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</si>
  <si>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</si>
  <si>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</si>
  <si>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</si>
  <si>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</si>
  <si>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</si>
  <si>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</si>
  <si>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</si>
  <si>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</si>
  <si>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</si>
  <si>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</si>
  <si>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</si>
  <si>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</si>
  <si>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</si>
  <si>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</si>
  <si>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</si>
  <si>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</si>
  <si>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</si>
  <si>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</si>
  <si>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</si>
  <si>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</si>
  <si>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</si>
  <si>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</si>
  <si>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</si>
  <si>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</si>
  <si>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</si>
  <si>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</si>
  <si>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</si>
  <si>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</si>
  <si>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</si>
  <si>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</si>
  <si>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</si>
  <si>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</si>
  <si>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</si>
  <si>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</si>
  <si>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</si>
  <si>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</si>
  <si>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</si>
  <si>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</si>
  <si>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</si>
  <si>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</si>
  <si>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</si>
  <si>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</si>
  <si>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</si>
  <si>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</si>
  <si>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</si>
  <si>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</si>
  <si>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</si>
  <si>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</si>
  <si>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</si>
  <si>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</si>
  <si>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</si>
  <si>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</si>
  <si>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</si>
  <si>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</si>
  <si>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</si>
  <si>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</si>
  <si>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</si>
  <si>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</si>
  <si>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</si>
  <si>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</si>
  <si>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</si>
  <si>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</si>
  <si>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</si>
  <si>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</si>
  <si>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</si>
  <si>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</si>
  <si>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</si>
  <si>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</si>
  <si>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</si>
  <si>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</si>
  <si>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</si>
  <si>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</si>
  <si>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</si>
  <si>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</si>
  <si>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</si>
  <si>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</si>
  <si>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</si>
  <si>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</si>
  <si>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</si>
  <si>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</si>
  <si>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</si>
  <si>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</si>
  <si>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</si>
  <si>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</si>
  <si>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</si>
  <si>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</si>
  <si>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</si>
  <si>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</si>
  <si>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</si>
  <si>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</si>
  <si>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</si>
  <si>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</si>
  <si>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</si>
  <si>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</si>
  <si>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</si>
  <si>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</si>
  <si>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</si>
  <si>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</si>
  <si>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</si>
  <si>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</si>
  <si>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</si>
  <si>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</si>
  <si>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</si>
  <si>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</si>
  <si>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</si>
  <si>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</si>
  <si>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</si>
  <si>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</si>
  <si>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</si>
  <si>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</si>
  <si>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</si>
  <si>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</si>
  <si>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</si>
  <si>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</si>
  <si>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</si>
  <si>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</si>
  <si>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</si>
  <si>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</si>
  <si>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</si>
  <si>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</si>
  <si>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</si>
  <si>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</si>
  <si>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</si>
  <si>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</si>
  <si>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</si>
  <si>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</si>
  <si>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</si>
  <si>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</si>
  <si>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</si>
  <si>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</si>
  <si>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</si>
  <si>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</si>
  <si>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</si>
  <si>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</si>
  <si>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</si>
  <si>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</si>
  <si>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</si>
  <si>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</si>
  <si>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</si>
  <si>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</si>
  <si>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</si>
  <si>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</si>
  <si>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</si>
  <si>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</si>
  <si>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</si>
  <si>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</si>
  <si>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</si>
  <si>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</si>
  <si>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</si>
  <si>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</si>
  <si>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</si>
  <si>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</si>
  <si>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</si>
  <si>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</si>
  <si>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</si>
  <si>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</si>
  <si>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</si>
  <si>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</si>
  <si>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</si>
  <si>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</si>
  <si>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</si>
  <si>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</si>
  <si>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</si>
  <si>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</si>
  <si>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</si>
  <si>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</si>
  <si>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</si>
  <si>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</si>
  <si>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</si>
  <si>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</si>
  <si>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</si>
  <si>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</si>
  <si>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</si>
  <si>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</si>
  <si>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</si>
  <si>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</si>
  <si>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</si>
  <si>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</si>
  <si>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</si>
  <si>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</si>
  <si>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</si>
  <si>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</si>
  <si>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</si>
  <si>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</si>
  <si>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</si>
  <si>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</si>
  <si>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</si>
  <si>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</si>
  <si>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</si>
  <si>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</si>
  <si>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</si>
  <si>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</si>
  <si>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</si>
  <si>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</si>
  <si>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</si>
  <si>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</si>
  <si>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</si>
  <si>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</si>
  <si>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</si>
  <si>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</si>
  <si>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</si>
  <si>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</si>
  <si>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</si>
  <si>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</si>
  <si>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</si>
  <si>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</si>
  <si>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</si>
  <si>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</si>
  <si>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</si>
  <si>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</si>
  <si>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</si>
  <si>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</si>
  <si>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</si>
  <si>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</si>
  <si>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</si>
  <si>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</si>
  <si>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</si>
  <si>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</si>
  <si>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</si>
  <si>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</si>
  <si>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</si>
  <si>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</si>
  <si>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</si>
  <si>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</si>
  <si>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</si>
  <si>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</si>
  <si>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</si>
  <si>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</si>
  <si>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</si>
  <si>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</si>
  <si>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</si>
  <si>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</si>
  <si>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</si>
  <si>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</si>
  <si>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</si>
  <si>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</si>
  <si>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</si>
  <si>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</si>
  <si>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</si>
  <si>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</si>
  <si>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</si>
  <si>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</si>
  <si>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</si>
  <si>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</si>
  <si>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</si>
  <si>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</si>
  <si>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</si>
  <si>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</si>
  <si>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</si>
  <si>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</si>
  <si>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</si>
  <si>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</si>
  <si>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</si>
  <si>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</si>
  <si>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</si>
  <si>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</si>
  <si>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</si>
  <si>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</si>
  <si>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</si>
  <si>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</si>
  <si>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</si>
  <si>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</si>
  <si>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</si>
  <si>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</si>
  <si>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</si>
  <si>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</si>
  <si>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</si>
  <si>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</si>
  <si>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</si>
  <si>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</si>
  <si>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</si>
  <si>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</si>
  <si>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</si>
  <si>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</si>
  <si>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</si>
  <si>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</si>
  <si>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</si>
  <si>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</si>
  <si>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</si>
  <si>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</si>
  <si>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</si>
  <si>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</si>
  <si>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</si>
  <si>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</si>
  <si>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</si>
  <si>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</si>
  <si>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</si>
  <si>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</si>
  <si>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</si>
  <si>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</si>
  <si>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</si>
  <si>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</si>
  <si>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</si>
  <si>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</si>
  <si>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</si>
  <si>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</si>
  <si>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</si>
  <si>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</si>
  <si>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</si>
  <si>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</si>
  <si>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</si>
  <si>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</si>
  <si>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</si>
  <si>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</si>
  <si>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</si>
  <si>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</si>
  <si>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</si>
  <si>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</si>
  <si>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</si>
  <si>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</si>
  <si>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</si>
  <si>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</si>
  <si>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</si>
  <si>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</si>
  <si>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</si>
  <si>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</si>
  <si>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</si>
  <si>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</si>
  <si>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</si>
  <si>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</si>
  <si>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</si>
  <si>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</si>
  <si>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</si>
  <si>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</si>
  <si>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</si>
  <si>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</si>
  <si>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</si>
  <si>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</si>
  <si>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</si>
  <si>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</si>
  <si>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</si>
  <si>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</si>
  <si>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</si>
  <si>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</si>
  <si>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</si>
  <si>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</si>
  <si>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</si>
  <si>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</si>
  <si>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</si>
  <si>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</si>
  <si>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</si>
  <si>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</si>
  <si>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</si>
  <si>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</si>
  <si>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</si>
  <si>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</si>
  <si>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</si>
  <si>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</si>
  <si>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</si>
  <si>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</si>
  <si>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</si>
  <si>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</si>
  <si>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</si>
  <si>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</si>
  <si>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</si>
  <si>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</si>
  <si>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</si>
  <si>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</si>
  <si>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</si>
  <si>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</si>
  <si>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</si>
  <si>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</si>
  <si>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</si>
  <si>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</si>
  <si>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</si>
  <si>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</si>
  <si>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</si>
  <si>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</si>
  <si>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</si>
  <si>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</si>
  <si>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</si>
  <si>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</si>
  <si>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</si>
  <si>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</si>
  <si>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</si>
  <si>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</si>
  <si>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</si>
  <si>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</si>
  <si>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</si>
  <si>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</si>
  <si>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</si>
  <si>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</si>
  <si>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</si>
  <si>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</si>
  <si>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</si>
  <si>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</si>
  <si>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</si>
  <si>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</si>
  <si>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</si>
  <si>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</si>
  <si>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</si>
  <si>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</si>
  <si>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</si>
  <si>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</si>
  <si>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</si>
  <si>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</si>
  <si>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</si>
  <si>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</si>
  <si>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</si>
  <si>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</si>
  <si>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</si>
  <si>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</si>
  <si>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</si>
  <si>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</si>
  <si>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</si>
  <si>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</si>
  <si>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</si>
  <si>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</si>
  <si>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</si>
  <si>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</si>
  <si>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</si>
  <si>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</si>
  <si>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</si>
  <si>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</si>
  <si>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</si>
  <si>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</si>
  <si>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</si>
  <si>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</si>
  <si>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</si>
  <si>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</si>
  <si>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</si>
  <si>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</si>
  <si>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</si>
  <si>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</si>
  <si>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</si>
  <si>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</si>
  <si>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</si>
  <si>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</si>
  <si>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</si>
  <si>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</si>
  <si>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</si>
  <si>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</si>
  <si>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</si>
  <si>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</si>
  <si>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</si>
  <si>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</si>
  <si>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</si>
  <si>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</si>
  <si>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</si>
  <si>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</si>
  <si>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</si>
  <si>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</si>
  <si>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</si>
  <si>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</si>
  <si>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</si>
  <si>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</si>
  <si>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</si>
  <si>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</si>
  <si>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</si>
  <si>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</si>
  <si>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</si>
  <si>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</si>
  <si>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</si>
  <si>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</si>
  <si>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</si>
  <si>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</si>
  <si>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</si>
  <si>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</si>
  <si>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</si>
  <si>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</si>
  <si>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</si>
  <si>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</si>
  <si>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</si>
  <si>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</si>
  <si>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</si>
  <si>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</si>
  <si>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</si>
  <si>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</si>
  <si>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</si>
  <si>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</si>
  <si>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</si>
  <si>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</si>
  <si>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</si>
  <si>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</si>
  <si>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</si>
  <si>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</si>
  <si>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</si>
  <si>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</si>
  <si>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</si>
  <si>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</si>
  <si>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</si>
  <si>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</si>
  <si>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</si>
  <si>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</si>
  <si>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</si>
  <si>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</si>
  <si>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</si>
  <si>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</si>
  <si>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</si>
  <si>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</si>
  <si>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</si>
  <si>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</si>
  <si>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</si>
  <si>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</si>
  <si>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</si>
  <si>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</si>
  <si>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</si>
  <si>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</si>
  <si>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</si>
  <si>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</si>
  <si>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</si>
  <si>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</si>
  <si>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</si>
  <si>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</si>
  <si>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</si>
  <si>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</si>
  <si>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</si>
  <si>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</si>
  <si>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</si>
  <si>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</si>
  <si>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</si>
  <si>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</si>
  <si>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</si>
  <si>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</si>
  <si>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</si>
  <si>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</si>
  <si>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</si>
  <si>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</si>
  <si>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</si>
  <si>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</si>
  <si>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</si>
  <si>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</si>
  <si>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</si>
  <si>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</si>
  <si>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</si>
  <si>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</si>
  <si>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</si>
  <si>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</si>
  <si>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</si>
  <si>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</si>
  <si>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</si>
  <si>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</si>
  <si>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</si>
  <si>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</si>
  <si>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</si>
  <si>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</si>
  <si>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</si>
  <si>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</si>
  <si>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</si>
  <si>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</si>
  <si>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</si>
  <si>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</si>
  <si>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</si>
  <si>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</si>
  <si>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</si>
  <si>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</si>
  <si>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</si>
  <si>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</si>
  <si>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</si>
  <si>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</si>
  <si>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</si>
  <si>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</si>
  <si>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</si>
  <si>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</si>
  <si>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</si>
  <si>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</si>
  <si>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</si>
  <si>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</si>
  <si>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</si>
  <si>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</si>
  <si>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</si>
  <si>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</si>
  <si>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</si>
  <si>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</si>
  <si>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</si>
  <si>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</si>
  <si>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</si>
  <si>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</si>
  <si>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</si>
  <si>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</si>
  <si>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</si>
  <si>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</si>
  <si>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</si>
  <si>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</si>
  <si>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</si>
  <si>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</si>
  <si>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</si>
  <si>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</si>
  <si>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</si>
  <si>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</si>
  <si>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</si>
  <si>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</si>
  <si>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</si>
  <si>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</si>
  <si>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</si>
  <si>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</si>
  <si>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</si>
  <si>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</si>
  <si>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</si>
  <si>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</si>
  <si>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</si>
  <si>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</si>
  <si>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</si>
  <si>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</si>
  <si>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</si>
  <si>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</si>
  <si>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</si>
  <si>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</si>
  <si>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</si>
  <si>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</si>
  <si>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</si>
  <si>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</si>
  <si>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</si>
  <si>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</si>
  <si>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</si>
  <si>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</si>
  <si>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</si>
  <si>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</si>
  <si>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</si>
  <si>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</si>
  <si>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</si>
  <si>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</si>
  <si>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</si>
  <si>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</si>
  <si>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</si>
  <si>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</si>
  <si>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</si>
  <si>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</si>
  <si>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</si>
  <si>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</si>
  <si>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</si>
  <si>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</si>
  <si>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</si>
  <si>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</si>
  <si>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</si>
  <si>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</si>
  <si>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</si>
  <si>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</si>
  <si>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</si>
  <si>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</si>
  <si>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</si>
  <si>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</si>
  <si>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</si>
  <si>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</si>
  <si>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</si>
  <si>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</si>
  <si>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</si>
  <si>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</si>
  <si>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</si>
  <si>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</si>
  <si>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</si>
  <si>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</si>
  <si>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</si>
  <si>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</si>
  <si>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</si>
  <si>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</si>
  <si>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</si>
  <si>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</si>
  <si>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</si>
  <si>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</si>
  <si>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</si>
  <si>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</si>
  <si>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</si>
  <si>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</si>
  <si>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</si>
  <si>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</si>
  <si>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</si>
  <si>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</si>
  <si>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</si>
  <si>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</si>
  <si>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</si>
  <si>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</si>
  <si>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</si>
  <si>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</si>
  <si>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</si>
  <si>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</si>
  <si>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</si>
  <si>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</si>
  <si>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</si>
  <si>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</si>
  <si>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</si>
  <si>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</si>
  <si>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</si>
  <si>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</si>
  <si>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</si>
  <si>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</si>
  <si>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</si>
  <si>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</si>
  <si>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</si>
  <si>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</si>
  <si>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</si>
  <si>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</si>
  <si>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</si>
  <si>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</si>
  <si>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</si>
  <si>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</si>
  <si>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</si>
  <si>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</si>
  <si>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</si>
  <si>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</si>
  <si>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</si>
  <si>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</si>
  <si>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</si>
  <si>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</si>
  <si>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</si>
  <si>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</si>
  <si>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</si>
  <si>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</si>
  <si>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</si>
  <si>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</si>
  <si>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</si>
  <si>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</si>
  <si>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</si>
  <si>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</si>
  <si>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</si>
  <si>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</si>
  <si>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</si>
  <si>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</si>
  <si>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</si>
  <si>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</si>
  <si>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</si>
  <si>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</si>
  <si>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</si>
  <si>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</si>
  <si>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</si>
  <si>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</si>
  <si>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</si>
  <si>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</si>
  <si>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</si>
  <si>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</si>
  <si>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</si>
  <si>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</si>
  <si>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</si>
  <si>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</si>
  <si>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</si>
  <si>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</si>
  <si>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</si>
  <si>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</si>
  <si>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</si>
  <si>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</si>
  <si>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</si>
  <si>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</si>
  <si>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</si>
  <si>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</si>
  <si>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</si>
  <si>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</si>
  <si>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</si>
  <si>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</si>
  <si>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</si>
  <si>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</si>
  <si>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</si>
  <si>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</si>
  <si>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</si>
  <si>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</si>
  <si>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</si>
  <si>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</si>
  <si>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</si>
  <si>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</si>
  <si>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</si>
  <si>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</si>
  <si>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</si>
  <si>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</si>
  <si>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</si>
  <si>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</si>
  <si>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</si>
  <si>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</si>
  <si>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</si>
  <si>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</si>
  <si>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</si>
  <si>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</si>
  <si>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</si>
  <si>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</si>
  <si>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</si>
  <si>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</si>
  <si>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</si>
  <si>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</si>
  <si>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</si>
  <si>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</si>
  <si>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</si>
  <si>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</si>
  <si>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</si>
  <si>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</si>
  <si>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</si>
  <si>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</si>
  <si>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</si>
  <si>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</si>
  <si>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</si>
  <si>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</si>
  <si>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</si>
  <si>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</si>
  <si>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</si>
  <si>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</si>
  <si>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</si>
  <si>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</si>
  <si>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</si>
  <si>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</si>
  <si>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</si>
  <si>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</si>
  <si>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</si>
  <si>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</si>
  <si>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</si>
  <si>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</si>
  <si>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</si>
  <si>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</si>
  <si>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</si>
  <si>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</si>
  <si>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</si>
  <si>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</si>
  <si>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</si>
  <si>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</si>
  <si>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</si>
  <si>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</si>
  <si>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</si>
  <si>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</si>
  <si>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</si>
  <si>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</si>
  <si>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</si>
  <si>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</si>
  <si>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</si>
  <si>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</si>
  <si>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</si>
  <si>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</si>
  <si>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</si>
  <si>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</si>
  <si>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</si>
  <si>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</si>
  <si>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</si>
  <si>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</si>
  <si>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</si>
  <si>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</si>
  <si>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</si>
  <si>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</si>
  <si>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</si>
  <si>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</si>
  <si>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</si>
  <si>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</si>
  <si>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</si>
  <si>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</si>
  <si>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</si>
  <si>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</si>
  <si>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</si>
  <si>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</si>
  <si>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</si>
  <si>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</si>
  <si>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</si>
  <si>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</si>
  <si>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</si>
  <si>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</si>
  <si>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</si>
  <si>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</si>
  <si>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</si>
  <si>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</si>
  <si>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</si>
  <si>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</si>
  <si>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</si>
  <si>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</si>
  <si>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</si>
  <si>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</si>
  <si>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</si>
  <si>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</si>
  <si>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</si>
  <si>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</si>
  <si>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</si>
  <si>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</si>
  <si>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</si>
  <si>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</si>
  <si>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</si>
  <si>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</si>
  <si>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</si>
  <si>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</si>
  <si>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</si>
  <si>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</si>
  <si>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</si>
  <si>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</si>
  <si>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</si>
  <si>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</si>
  <si>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</si>
  <si>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</si>
  <si>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</si>
  <si>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</si>
  <si>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</si>
  <si>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</si>
  <si>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</si>
  <si>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</si>
  <si>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</si>
  <si>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</si>
  <si>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</si>
  <si>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</si>
  <si>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</si>
  <si>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</si>
  <si>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</si>
  <si>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</si>
  <si>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</si>
  <si>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</si>
  <si>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</si>
  <si>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</si>
  <si>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</si>
  <si>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</si>
  <si>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</si>
  <si>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</si>
  <si>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</si>
  <si>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</si>
  <si>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</si>
  <si>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</si>
  <si>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</si>
  <si>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</si>
  <si>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</si>
  <si>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</si>
  <si>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</si>
  <si>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</si>
  <si>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</si>
  <si>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</si>
  <si>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</si>
  <si>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</si>
  <si>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</si>
  <si>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</si>
  <si>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</si>
  <si>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</si>
  <si>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</si>
  <si>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</si>
  <si>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</si>
  <si>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</si>
  <si>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</si>
  <si>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</si>
  <si>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</si>
  <si>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</si>
  <si>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</si>
  <si>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</si>
  <si>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</si>
  <si>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</si>
  <si>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</si>
  <si>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</si>
  <si>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</si>
  <si>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</si>
  <si>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</si>
  <si>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</si>
  <si>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</si>
  <si>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</si>
  <si>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</si>
  <si>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</si>
  <si>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</si>
  <si>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</si>
  <si>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</si>
  <si>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</si>
  <si>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</si>
  <si>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</si>
  <si>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</si>
  <si>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</si>
  <si>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</si>
  <si>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</si>
  <si>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</si>
  <si>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</si>
  <si>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</si>
  <si>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</si>
  <si>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</si>
  <si>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</si>
  <si>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</si>
  <si>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</si>
  <si>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</si>
  <si>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</si>
  <si>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</si>
  <si>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</si>
  <si>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</si>
  <si>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</si>
  <si>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</si>
  <si>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</si>
  <si>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</si>
  <si>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</si>
  <si>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</si>
  <si>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</si>
  <si>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</si>
  <si>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</si>
  <si>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</si>
  <si>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</si>
  <si>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</si>
  <si>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</si>
  <si>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</si>
  <si>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</si>
  <si>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</si>
  <si>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</si>
  <si>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</si>
  <si>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</si>
  <si>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</si>
  <si>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</si>
  <si>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</si>
  <si>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</si>
  <si>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</si>
  <si>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</si>
  <si>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</si>
  <si>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</si>
  <si>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</si>
  <si>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</si>
  <si>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</si>
  <si>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</si>
  <si>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</si>
  <si>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</si>
  <si>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</si>
  <si>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</si>
  <si>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</si>
  <si>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</si>
  <si>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</si>
  <si>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</si>
  <si>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</si>
  <si>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</si>
  <si>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</si>
  <si>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</si>
  <si>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</si>
  <si>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</si>
  <si>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</si>
  <si>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</si>
  <si>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</si>
  <si>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</si>
  <si>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</si>
  <si>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</si>
  <si>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</si>
  <si>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</si>
  <si>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</si>
  <si>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</si>
  <si>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</si>
  <si>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</si>
  <si>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</si>
  <si>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</si>
  <si>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</si>
  <si>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</si>
  <si>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</si>
  <si>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</si>
  <si>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</si>
  <si>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</si>
  <si>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</si>
  <si>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</si>
  <si>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</si>
  <si>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</si>
  <si>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</si>
  <si>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</si>
  <si>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</si>
  <si>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</si>
  <si>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</si>
  <si>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</si>
  <si>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</si>
  <si>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</si>
  <si>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</si>
  <si>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</si>
  <si>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</si>
  <si>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</si>
  <si>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</si>
  <si>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</si>
  <si>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</si>
  <si>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</si>
  <si>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</si>
  <si>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</si>
  <si>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</si>
  <si>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</si>
  <si>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</si>
  <si>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</si>
  <si>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</si>
  <si>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</si>
  <si>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</si>
  <si>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</si>
  <si>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</si>
  <si>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</si>
  <si>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</si>
  <si>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</si>
  <si>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</si>
  <si>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</si>
  <si>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</si>
  <si>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</si>
  <si>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</si>
  <si>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</si>
  <si>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</si>
  <si>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</si>
  <si>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</si>
  <si>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</si>
  <si>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</si>
  <si>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</si>
  <si>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</si>
  <si>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</si>
  <si>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</si>
  <si>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</si>
  <si>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</si>
  <si>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</si>
  <si>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</si>
  <si>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</si>
  <si>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</si>
  <si>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</si>
  <si>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</si>
  <si>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</si>
  <si>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</si>
  <si>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</si>
  <si>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</si>
  <si>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</si>
  <si>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</si>
  <si>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</si>
  <si>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</si>
  <si>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</si>
  <si>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</si>
  <si>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</si>
  <si>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</si>
  <si>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</si>
  <si>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</si>
  <si>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</si>
  <si>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</si>
  <si>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</si>
  <si>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</si>
  <si>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</si>
  <si>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</si>
  <si>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</si>
  <si>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</si>
  <si>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</si>
  <si>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</si>
  <si>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</si>
  <si>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</si>
  <si>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</si>
  <si>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</si>
  <si>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</si>
  <si>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</si>
  <si>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</si>
  <si>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</si>
  <si>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</si>
  <si>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</si>
  <si>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</si>
  <si>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</si>
  <si>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</si>
  <si>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</si>
  <si>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</si>
  <si>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</si>
  <si>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</si>
  <si>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</si>
  <si>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</si>
  <si>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</si>
  <si>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</si>
  <si>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</si>
  <si>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</si>
  <si>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</si>
  <si>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</si>
  <si>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</si>
  <si>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</si>
  <si>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</si>
  <si>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</si>
  <si>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</si>
  <si>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</si>
  <si>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</si>
  <si>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</si>
  <si>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</si>
  <si>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</si>
  <si>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</si>
  <si>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</si>
  <si>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</si>
  <si>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</si>
  <si>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</si>
  <si>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</si>
  <si>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</si>
  <si>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</si>
  <si>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</si>
  <si>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</si>
  <si>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</si>
  <si>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</si>
  <si>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</si>
  <si>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</si>
  <si>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</si>
  <si>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</si>
  <si>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</si>
  <si>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</si>
  <si>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</si>
  <si>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</si>
  <si>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</si>
  <si>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</si>
  <si>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</si>
  <si>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</si>
  <si>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</si>
  <si>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</si>
  <si>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</si>
  <si>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</si>
  <si>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</si>
  <si>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</si>
  <si>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</si>
  <si>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</si>
  <si>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</si>
  <si>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</si>
  <si>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</si>
  <si>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</si>
  <si>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</si>
  <si>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</si>
  <si>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</si>
  <si>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</si>
  <si>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</si>
  <si>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</si>
  <si>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</si>
  <si>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</si>
  <si>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</si>
  <si>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</si>
  <si>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</si>
  <si>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</si>
  <si>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</si>
  <si>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</si>
  <si>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</si>
  <si>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</si>
  <si>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</si>
  <si>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</si>
  <si>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</si>
  <si>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</si>
  <si>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</si>
  <si>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</si>
  <si>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</si>
  <si>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</si>
  <si>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</si>
  <si>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</si>
  <si>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</si>
  <si>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</si>
  <si>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</si>
  <si>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</si>
  <si>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</si>
  <si>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</si>
  <si>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</si>
  <si>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</si>
  <si>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</si>
  <si>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</si>
  <si>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</si>
  <si>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</si>
  <si>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</si>
  <si>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</si>
  <si>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</si>
  <si>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</si>
  <si>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</si>
  <si>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</si>
  <si>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</si>
  <si>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</si>
  <si>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</si>
  <si>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</si>
  <si>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</si>
  <si>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</si>
  <si>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</si>
  <si>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</si>
  <si>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</si>
  <si>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</si>
  <si>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</si>
  <si>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</si>
  <si>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</si>
  <si>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</si>
  <si>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</si>
  <si>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</si>
  <si>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</si>
  <si>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</si>
  <si>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</si>
  <si>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</si>
  <si>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</si>
  <si>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</si>
  <si>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</si>
  <si>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</si>
  <si>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</si>
  <si>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</si>
  <si>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</si>
  <si>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</si>
  <si>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</si>
  <si>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</si>
  <si>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</si>
  <si>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</si>
  <si>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</si>
  <si>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</si>
  <si>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</si>
  <si>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</si>
  <si>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</si>
  <si>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</si>
  <si>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</si>
  <si>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</si>
  <si>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</si>
  <si>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</si>
  <si>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</si>
  <si>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</si>
  <si>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</si>
  <si>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</si>
  <si>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</si>
  <si>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</si>
  <si>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</si>
  <si>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</si>
  <si>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</si>
  <si>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</si>
  <si>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</si>
  <si>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</si>
  <si>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</si>
  <si>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</si>
  <si>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</si>
  <si>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</si>
  <si>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</si>
  <si>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</si>
  <si>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</si>
  <si>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</si>
  <si>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</si>
  <si>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</si>
  <si>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</si>
  <si>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</si>
  <si>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</si>
  <si>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</si>
  <si>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</si>
  <si>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</si>
  <si>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</si>
  <si>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</si>
  <si>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</si>
  <si>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</si>
  <si>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</si>
  <si>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</si>
  <si>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</si>
  <si>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</si>
  <si>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</si>
  <si>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</si>
  <si>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</si>
  <si>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</si>
  <si>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</si>
  <si>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</si>
  <si>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</si>
  <si>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</si>
  <si>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</si>
  <si>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</si>
  <si>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</si>
  <si>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</si>
  <si>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</si>
  <si>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</si>
  <si>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</si>
  <si>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</si>
  <si>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</si>
  <si>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</si>
  <si>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</si>
  <si>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</si>
  <si>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</si>
  <si>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</si>
  <si>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</si>
  <si>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</si>
  <si>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</si>
  <si>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</si>
  <si>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</si>
  <si>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</si>
  <si>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</si>
  <si>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</si>
  <si>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</si>
  <si>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</si>
  <si>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</si>
  <si>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</si>
  <si>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</si>
  <si>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</si>
  <si>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</si>
  <si>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</si>
  <si>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</si>
  <si>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</si>
  <si>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</si>
  <si>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</si>
  <si>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</si>
  <si>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</si>
  <si>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</si>
  <si>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</si>
  <si>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</si>
  <si>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</si>
  <si>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</si>
  <si>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</si>
  <si>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</si>
  <si>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</si>
  <si>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</si>
  <si>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</si>
  <si>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</si>
  <si>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</si>
  <si>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</si>
  <si>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</si>
  <si>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</si>
  <si>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</si>
  <si>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</si>
  <si>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</si>
  <si>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</si>
  <si>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</si>
  <si>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</si>
  <si>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</si>
  <si>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</si>
  <si>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</si>
  <si>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</si>
  <si>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</si>
  <si>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</si>
  <si>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</si>
  <si>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</si>
  <si>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</si>
  <si>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</si>
  <si>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</si>
  <si>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</si>
  <si>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</si>
  <si>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</si>
  <si>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</si>
  <si>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</si>
  <si>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</si>
  <si>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</si>
  <si>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</si>
  <si>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</si>
  <si>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</si>
  <si>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</si>
  <si>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</si>
  <si>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</si>
  <si>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</si>
  <si>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</si>
  <si>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</si>
  <si>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</si>
  <si>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</si>
  <si>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</si>
  <si>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</si>
  <si>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</si>
  <si>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</si>
  <si>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</si>
  <si>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</si>
  <si>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</si>
  <si>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</si>
  <si>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</si>
  <si>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</si>
  <si>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</si>
  <si>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</si>
  <si>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</si>
  <si>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</si>
  <si>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</si>
  <si>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</si>
  <si>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</si>
  <si>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</si>
  <si>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</si>
  <si>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</si>
  <si>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</si>
  <si>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</si>
  <si>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</si>
  <si>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</si>
  <si>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</si>
  <si>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</si>
  <si>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</si>
  <si>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</si>
  <si>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</si>
  <si>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</si>
  <si>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</si>
  <si>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</si>
  <si>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</si>
  <si>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</si>
  <si>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</si>
  <si>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</si>
  <si>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</si>
  <si>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</si>
  <si>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</si>
  <si>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</si>
  <si>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</si>
  <si>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</si>
  <si>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</si>
  <si>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</si>
  <si>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</si>
  <si>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</si>
  <si>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</si>
  <si>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</si>
  <si>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</si>
  <si>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</si>
  <si>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</si>
  <si>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</si>
  <si>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</si>
  <si>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</si>
  <si>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</si>
  <si>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</si>
  <si>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</si>
  <si>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</si>
  <si>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</si>
  <si>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</si>
  <si>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</si>
  <si>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</si>
  <si>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</si>
  <si>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</si>
  <si>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</si>
  <si>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</si>
  <si>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</si>
  <si>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</si>
  <si>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</si>
  <si>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</si>
  <si>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</si>
  <si>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</si>
  <si>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</si>
  <si>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</si>
  <si>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</si>
  <si>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</si>
  <si>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</si>
  <si>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</si>
  <si>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</si>
  <si>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</si>
  <si>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</si>
  <si>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</si>
  <si>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</si>
  <si>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</si>
  <si>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</si>
  <si>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</si>
  <si>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</si>
  <si>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</si>
  <si>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</si>
  <si>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</si>
  <si>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</si>
  <si>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</si>
  <si>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</si>
  <si>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</si>
  <si>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</si>
  <si>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</si>
  <si>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</si>
  <si>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</si>
  <si>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</si>
  <si>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</si>
  <si>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</si>
  <si>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</si>
  <si>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</si>
  <si>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</si>
  <si>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</si>
  <si>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</si>
  <si>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</si>
  <si>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</si>
  <si>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</si>
  <si>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</si>
  <si>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</si>
  <si>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</si>
  <si>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</si>
  <si>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</si>
  <si>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</si>
  <si>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</si>
  <si>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</si>
  <si>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</si>
  <si>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</si>
  <si>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</si>
  <si>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</si>
  <si>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</si>
  <si>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</si>
  <si>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</si>
  <si>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</si>
  <si>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</si>
  <si>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</si>
  <si>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</si>
  <si>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</si>
  <si>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</si>
  <si>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</si>
  <si>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</si>
  <si>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</si>
  <si>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</si>
  <si>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</si>
  <si>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</si>
  <si>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</si>
  <si>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</si>
  <si>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</si>
  <si>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</si>
  <si>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</si>
  <si>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</si>
  <si>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</si>
  <si>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</si>
  <si>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</si>
  <si>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</si>
  <si>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</si>
  <si>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</si>
  <si>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</si>
  <si>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</si>
  <si>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</si>
  <si>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</si>
  <si>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</si>
  <si>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</si>
  <si>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</si>
  <si>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</si>
  <si>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</si>
  <si>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</si>
  <si>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</si>
  <si>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</si>
  <si>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</si>
  <si>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</si>
  <si>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</si>
  <si>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</si>
  <si>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</si>
  <si>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</si>
  <si>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</si>
  <si>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</si>
  <si>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</si>
  <si>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</si>
  <si>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</si>
  <si>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</si>
  <si>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</si>
  <si>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</si>
  <si>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</si>
  <si>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</si>
  <si>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</si>
  <si>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</si>
  <si>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</si>
  <si>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</si>
  <si>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</si>
  <si>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</si>
  <si>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</si>
  <si>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</si>
  <si>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</si>
  <si>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</si>
  <si>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</si>
  <si>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</si>
  <si>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</si>
  <si>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</si>
  <si>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</si>
  <si>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</si>
  <si>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</si>
  <si>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</si>
  <si>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</si>
  <si>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</si>
  <si>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</si>
  <si>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</si>
  <si>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</si>
  <si>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</si>
  <si>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</si>
  <si>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</si>
  <si>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</si>
  <si>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</si>
  <si>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</si>
  <si>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</si>
  <si>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</si>
  <si>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</si>
  <si>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</si>
  <si>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</si>
  <si>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</si>
  <si>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</si>
  <si>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</si>
  <si>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</si>
  <si>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</si>
  <si>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</si>
  <si>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</si>
  <si>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</si>
  <si>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</si>
  <si>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</si>
  <si>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</si>
  <si>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</si>
  <si>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</si>
  <si>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</si>
  <si>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</si>
  <si>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</si>
  <si>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</si>
  <si>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</si>
  <si>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</si>
  <si>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</si>
  <si>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</si>
  <si>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</si>
  <si>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</si>
  <si>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</si>
  <si>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</si>
  <si>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</si>
  <si>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</si>
  <si>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</si>
  <si>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</si>
  <si>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</si>
  <si>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</si>
  <si>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</si>
  <si>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</si>
  <si>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</si>
  <si>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</si>
  <si>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</si>
  <si>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</si>
  <si>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</si>
  <si>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</si>
  <si>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</si>
  <si>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</si>
  <si>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</si>
  <si>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</si>
  <si>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</si>
  <si>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</si>
  <si>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</si>
  <si>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</si>
  <si>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</si>
  <si>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</si>
  <si>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</si>
  <si>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</si>
  <si>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</si>
  <si>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</si>
  <si>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</si>
  <si>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</si>
  <si>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</si>
  <si>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</si>
  <si>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</si>
  <si>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</si>
  <si>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</si>
  <si>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</si>
  <si>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</si>
  <si>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</si>
  <si>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</si>
  <si>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</si>
  <si>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</si>
  <si>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</si>
  <si>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</si>
  <si>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</si>
  <si>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</si>
  <si>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</si>
  <si>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</si>
  <si>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</si>
  <si>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</si>
  <si>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</si>
  <si>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</si>
  <si>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</si>
  <si>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</si>
  <si>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</si>
  <si>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</si>
  <si>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</si>
  <si>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</si>
  <si>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</si>
  <si>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</si>
  <si>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</si>
  <si>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</si>
  <si>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</si>
  <si>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</si>
  <si>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</si>
  <si>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</si>
  <si>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</si>
  <si>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</si>
  <si>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</si>
  <si>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</si>
  <si>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</si>
  <si>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</si>
  <si>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</si>
  <si>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</si>
  <si>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</si>
  <si>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</si>
  <si>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</si>
  <si>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</si>
  <si>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</si>
  <si>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</si>
  <si>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</si>
  <si>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</si>
  <si>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</si>
  <si>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</si>
  <si>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</si>
  <si>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</si>
  <si>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</si>
  <si>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</si>
  <si>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</si>
  <si>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</si>
  <si>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</si>
  <si>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</si>
  <si>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</si>
  <si>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</si>
  <si>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</si>
  <si>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</si>
  <si>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</si>
  <si>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</si>
  <si>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</si>
  <si>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</si>
  <si>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</si>
  <si>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</si>
  <si>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</si>
  <si>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</si>
  <si>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</si>
  <si>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</si>
  <si>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</si>
  <si>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</si>
  <si>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</si>
  <si>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</si>
  <si>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</si>
  <si>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</si>
  <si>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</si>
  <si>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</si>
  <si>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</si>
  <si>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</si>
  <si>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</si>
  <si>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</si>
  <si>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</si>
  <si>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</si>
  <si>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</si>
  <si>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</si>
  <si>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</si>
  <si>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</si>
  <si>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</si>
  <si>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</si>
  <si>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</si>
  <si>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</si>
  <si>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</si>
  <si>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</si>
  <si>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</si>
  <si>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</si>
  <si>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</si>
  <si>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</si>
  <si>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</si>
  <si>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</si>
  <si>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</si>
  <si>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</si>
  <si>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</si>
  <si>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</si>
  <si>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</si>
  <si>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</si>
  <si>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</si>
  <si>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</si>
  <si>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</si>
  <si>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</si>
  <si>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</si>
  <si>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</si>
  <si>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</si>
  <si>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</si>
  <si>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</si>
  <si>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</si>
  <si>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</si>
  <si>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</si>
  <si>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</si>
  <si>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</si>
  <si>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</si>
  <si>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</si>
  <si>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</si>
  <si>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</si>
  <si>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</si>
  <si>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</si>
  <si>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</si>
  <si>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</si>
  <si>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</si>
  <si>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</si>
  <si>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</si>
  <si>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</si>
  <si>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</si>
  <si>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</si>
  <si>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</si>
  <si>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</si>
  <si>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</si>
  <si>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</si>
  <si>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</si>
  <si>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</si>
  <si>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</si>
  <si>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</si>
  <si>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</si>
  <si>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</si>
  <si>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</si>
  <si>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</si>
  <si>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</si>
  <si>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</si>
  <si>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</si>
  <si>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</si>
  <si>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</si>
  <si>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</si>
  <si>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</si>
  <si>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</si>
  <si>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</si>
  <si>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</si>
  <si>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</si>
  <si>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</si>
  <si>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</si>
  <si>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</si>
  <si>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</si>
  <si>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</si>
  <si>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</si>
  <si>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</si>
  <si>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</si>
  <si>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</si>
  <si>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</si>
  <si>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</si>
  <si>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</si>
  <si>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</si>
  <si>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</si>
  <si>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</si>
  <si>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</si>
  <si>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</si>
  <si>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</si>
  <si>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</si>
  <si>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</si>
  <si>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</si>
  <si>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</si>
  <si>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</si>
  <si>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</si>
  <si>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</si>
  <si>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</si>
  <si>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</si>
  <si>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</si>
  <si>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</si>
  <si>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</si>
  <si>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</si>
  <si>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</si>
  <si>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</si>
  <si>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</si>
  <si>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</si>
  <si>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</si>
  <si>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</si>
  <si>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</si>
  <si>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</si>
  <si>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</si>
  <si>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</si>
  <si>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</si>
  <si>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</si>
  <si>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</si>
  <si>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</si>
  <si>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</si>
  <si>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</si>
  <si>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</si>
  <si>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</si>
  <si>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</si>
  <si>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</si>
  <si>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</si>
  <si>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</si>
  <si>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</si>
  <si>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</si>
  <si>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</si>
  <si>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</si>
  <si>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</si>
  <si>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</si>
  <si>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</si>
  <si>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</si>
  <si>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</si>
  <si>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</si>
  <si>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</si>
  <si>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</si>
  <si>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</si>
  <si>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</si>
  <si>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</si>
  <si>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</si>
  <si>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</si>
  <si>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</si>
  <si>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</si>
  <si>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</si>
  <si>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</si>
  <si>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</si>
  <si>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</si>
  <si>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</si>
  <si>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</si>
  <si>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</si>
  <si>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</si>
  <si>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</si>
  <si>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</si>
  <si>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</si>
  <si>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</si>
  <si>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</si>
  <si>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</si>
  <si>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</si>
  <si>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</si>
  <si>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</si>
  <si>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</si>
  <si>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</si>
  <si>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</si>
  <si>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</si>
  <si>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</si>
  <si>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</si>
  <si>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</si>
  <si>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</si>
  <si>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</si>
  <si>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</si>
  <si>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</si>
  <si>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</si>
  <si>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</si>
  <si>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</si>
  <si>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</si>
  <si>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</si>
  <si>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</si>
  <si>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</si>
  <si>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</si>
  <si>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</si>
  <si>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</si>
  <si>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</si>
  <si>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</si>
  <si>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</si>
  <si>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</si>
  <si>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</si>
  <si>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</si>
  <si>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</si>
  <si>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</si>
  <si>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</si>
  <si>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</si>
  <si>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</si>
  <si>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</si>
  <si>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</si>
  <si>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</si>
  <si>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</si>
  <si>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</si>
  <si>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</si>
  <si>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</si>
  <si>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</si>
  <si>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</si>
  <si>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</si>
  <si>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</si>
  <si>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</si>
  <si>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</si>
  <si>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</si>
  <si>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</si>
  <si>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</si>
  <si>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</si>
  <si>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</si>
  <si>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</si>
  <si>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</si>
  <si>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</si>
  <si>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</si>
  <si>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</si>
  <si>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</si>
  <si>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</si>
  <si>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</si>
  <si>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</si>
  <si>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</si>
  <si>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</si>
  <si>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</si>
  <si>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</si>
  <si>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</si>
  <si>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</si>
  <si>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</si>
  <si>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</si>
  <si>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</si>
  <si>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</si>
  <si>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</si>
  <si>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</si>
  <si>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</si>
  <si>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</si>
  <si>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</si>
  <si>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</si>
  <si>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</si>
  <si>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</si>
  <si>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</si>
  <si>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</si>
  <si>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</si>
  <si>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</si>
  <si>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</si>
  <si>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</si>
  <si>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</si>
  <si>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</si>
  <si>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</si>
  <si>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</si>
  <si>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</si>
  <si>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</si>
  <si>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</si>
  <si>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</si>
  <si>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</si>
  <si>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</si>
  <si>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</si>
  <si>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</si>
  <si>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</si>
  <si>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</si>
  <si>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</si>
  <si>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</si>
  <si>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</si>
  <si>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</si>
  <si>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</si>
  <si>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</si>
  <si>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</si>
  <si>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</si>
  <si>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</si>
  <si>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</si>
  <si>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</si>
  <si>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</si>
  <si>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</si>
  <si>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</si>
  <si>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</si>
  <si>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</si>
  <si>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</si>
  <si>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</si>
  <si>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</si>
  <si>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</si>
  <si>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</si>
  <si>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</si>
  <si>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</si>
  <si>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</si>
  <si>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</si>
  <si>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</si>
  <si>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</si>
  <si>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</si>
  <si>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</si>
  <si>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</si>
  <si>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</si>
  <si>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</si>
  <si>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</si>
  <si>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</si>
  <si>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</si>
  <si>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</si>
  <si>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</si>
  <si>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</si>
  <si>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</si>
  <si>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</si>
  <si>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</si>
  <si>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</si>
  <si>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</si>
  <si>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</si>
  <si>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</si>
  <si>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</si>
  <si>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</si>
  <si>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</si>
  <si>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</si>
  <si>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</si>
  <si>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</si>
  <si>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</si>
  <si>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</si>
  <si>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</si>
  <si>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</si>
  <si>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</si>
  <si>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</si>
  <si>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</si>
  <si>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</si>
  <si>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</si>
  <si>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</si>
  <si>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</si>
  <si>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</si>
  <si>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</si>
  <si>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</si>
  <si>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</si>
  <si>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</si>
  <si>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</si>
  <si>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</si>
  <si>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</si>
  <si>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</si>
  <si>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</si>
  <si>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</si>
  <si>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</si>
  <si>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</si>
  <si>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</si>
  <si>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</si>
  <si>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</si>
  <si>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</si>
  <si>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</si>
  <si>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</si>
  <si>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</si>
  <si>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</si>
  <si>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</si>
  <si>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</si>
  <si>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</si>
  <si>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</si>
  <si>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</si>
  <si>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</si>
  <si>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</si>
  <si>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</si>
  <si>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</si>
  <si>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</si>
  <si>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</si>
  <si>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</si>
  <si>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</si>
  <si>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</si>
  <si>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</si>
  <si>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</si>
  <si>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</si>
  <si>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</si>
  <si>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</si>
  <si>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</si>
  <si>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</si>
  <si>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</si>
  <si>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</si>
  <si>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</si>
  <si>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</si>
  <si>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</si>
  <si>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</si>
  <si>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</si>
  <si>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</si>
  <si>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</si>
  <si>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</si>
  <si>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</si>
  <si>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</si>
  <si>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</si>
  <si>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</si>
  <si>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</si>
  <si>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</si>
  <si>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</si>
  <si>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</si>
  <si>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</si>
  <si>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</si>
  <si>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</si>
  <si>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</si>
  <si>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</si>
  <si>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</si>
  <si>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</si>
  <si>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</si>
  <si>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</si>
  <si>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</si>
  <si>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</si>
  <si>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</si>
  <si>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</si>
  <si>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</si>
  <si>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</si>
  <si>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</si>
  <si>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</si>
  <si>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</si>
  <si>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</si>
  <si>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</si>
  <si>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</si>
  <si>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</si>
  <si>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</si>
  <si>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</si>
  <si>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</si>
  <si>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</si>
  <si>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</si>
  <si>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</si>
  <si>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</si>
  <si>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</si>
  <si>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</si>
  <si>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</si>
  <si>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</si>
  <si>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</si>
  <si>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</si>
  <si>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</si>
  <si>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</si>
  <si>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</si>
  <si>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</si>
  <si>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</si>
  <si>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</si>
  <si>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</si>
  <si>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</si>
  <si>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</si>
  <si>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</si>
  <si>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</si>
  <si>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</si>
  <si>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</si>
  <si>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</si>
  <si>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</si>
  <si>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</si>
  <si>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</si>
  <si>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</si>
  <si>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</si>
  <si>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</si>
  <si>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</si>
  <si>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</si>
  <si>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</si>
  <si>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</si>
  <si>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</si>
  <si>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</si>
  <si>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</si>
  <si>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</si>
  <si>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</si>
  <si>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</si>
  <si>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</si>
  <si>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</si>
  <si>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</si>
  <si>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</si>
  <si>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</si>
  <si>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</si>
  <si>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</si>
  <si>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</si>
  <si>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</si>
  <si>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</si>
  <si>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</si>
  <si>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</si>
  <si>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</si>
  <si>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</si>
  <si>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</si>
  <si>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</si>
  <si>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</si>
  <si>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</si>
  <si>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</si>
  <si>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</si>
  <si>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</si>
  <si>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</si>
  <si>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</si>
  <si>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</si>
  <si>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</si>
  <si>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</si>
  <si>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</si>
  <si>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</si>
  <si>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</si>
  <si>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</si>
  <si>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</si>
  <si>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</si>
  <si>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</si>
  <si>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</si>
  <si>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</si>
  <si>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</si>
  <si>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</si>
  <si>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</si>
  <si>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</si>
  <si>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</si>
  <si>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</si>
  <si>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</si>
  <si>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</si>
  <si>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</si>
  <si>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</si>
  <si>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</si>
  <si>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</si>
  <si>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</si>
  <si>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</si>
  <si>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</si>
  <si>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</si>
  <si>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</si>
  <si>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</si>
  <si>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</si>
  <si>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</si>
  <si>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</si>
  <si>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</si>
  <si>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</si>
  <si>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</si>
  <si>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</si>
  <si>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</si>
  <si>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</si>
  <si>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</si>
  <si>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</si>
  <si>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</si>
  <si>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</si>
  <si>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</si>
  <si>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</si>
  <si>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</si>
  <si>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</si>
  <si>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</si>
  <si>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</si>
  <si>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</si>
  <si>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</si>
  <si>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</si>
  <si>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</si>
  <si>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</si>
  <si>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</si>
  <si>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</si>
  <si>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</si>
  <si>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</si>
  <si>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</si>
  <si>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</si>
  <si>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</si>
  <si>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</si>
  <si>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</si>
  <si>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</si>
  <si>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</si>
  <si>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</si>
  <si>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</si>
  <si>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</si>
  <si>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</si>
  <si>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</si>
  <si>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</si>
  <si>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</si>
  <si>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</si>
  <si>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</si>
  <si>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</si>
  <si>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</si>
  <si>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</si>
  <si>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</si>
  <si>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</si>
  <si>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</si>
  <si>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</si>
  <si>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</si>
  <si>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</si>
  <si>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</si>
  <si>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</si>
  <si>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</si>
  <si>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</si>
  <si>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</si>
  <si>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</si>
  <si>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</si>
  <si>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</si>
  <si>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</si>
  <si>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</si>
  <si>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</si>
  <si>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</si>
  <si>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</si>
  <si>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</si>
  <si>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</si>
  <si>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</si>
  <si>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</si>
  <si>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</si>
  <si>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</si>
  <si>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</si>
  <si>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</si>
  <si>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</si>
  <si>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</si>
  <si>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</si>
  <si>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</si>
  <si>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</si>
  <si>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</si>
  <si>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</si>
  <si>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</si>
  <si>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</si>
  <si>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</si>
  <si>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</si>
  <si>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</si>
  <si>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</si>
  <si>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</si>
  <si>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</si>
  <si>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</si>
  <si>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</si>
  <si>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</si>
  <si>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</si>
  <si>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</si>
  <si>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</si>
  <si>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</si>
  <si>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</si>
  <si>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</si>
  <si>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</si>
  <si>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</si>
  <si>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</si>
  <si>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</si>
  <si>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</si>
  <si>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</si>
  <si>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</si>
  <si>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</si>
  <si>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</si>
  <si>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</si>
  <si>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</si>
  <si>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</si>
  <si>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</si>
  <si>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</si>
  <si>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</si>
  <si>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</si>
  <si>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</si>
  <si>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</si>
  <si>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</si>
  <si>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</si>
  <si>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</si>
  <si>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</si>
  <si>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</si>
  <si>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</si>
  <si>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</si>
  <si>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</si>
  <si>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</si>
  <si>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</si>
  <si>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</si>
  <si>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</si>
  <si>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</si>
  <si>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</si>
  <si>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</si>
  <si>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</si>
  <si>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</si>
  <si>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</si>
  <si>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</si>
  <si>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</si>
  <si>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</si>
  <si>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</si>
  <si>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</si>
  <si>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</si>
  <si>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</si>
  <si>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</si>
  <si>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</si>
  <si>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</si>
  <si>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</si>
  <si>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</si>
  <si>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</si>
  <si>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</si>
  <si>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</si>
  <si>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</si>
  <si>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</si>
  <si>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</si>
  <si>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</si>
  <si>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</si>
  <si>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</si>
  <si>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</si>
  <si>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</si>
  <si>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</si>
  <si>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</si>
  <si>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</si>
  <si>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</si>
  <si>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</si>
  <si>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</si>
  <si>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</si>
  <si>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</si>
  <si>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</si>
  <si>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</si>
  <si>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</si>
  <si>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</si>
  <si>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</si>
  <si>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</si>
  <si>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</si>
  <si>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</si>
  <si>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</si>
  <si>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</si>
  <si>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</si>
  <si>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</si>
  <si>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</si>
  <si>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</si>
  <si>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</si>
  <si>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</si>
  <si>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</si>
  <si>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</si>
  <si>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</si>
  <si>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</si>
  <si>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</si>
  <si>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</si>
  <si>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</si>
  <si>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</si>
  <si>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</si>
  <si>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</si>
  <si>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</si>
  <si>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</si>
  <si>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</si>
  <si>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</si>
  <si>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</si>
  <si>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</si>
  <si>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</si>
  <si>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</si>
  <si>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</si>
  <si>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</si>
  <si>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</si>
  <si>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</si>
  <si>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</si>
  <si>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</si>
  <si>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</si>
  <si>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</si>
  <si>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</si>
  <si>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</si>
  <si>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</si>
  <si>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</si>
  <si>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</si>
  <si>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</si>
  <si>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</si>
  <si>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</si>
  <si>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</si>
  <si>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</si>
  <si>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</si>
  <si>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</si>
  <si>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</si>
  <si>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</si>
  <si>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</si>
  <si>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</si>
  <si>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</si>
  <si>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</si>
  <si>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</si>
  <si>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</si>
  <si>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</si>
  <si>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</si>
  <si>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</si>
  <si>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</si>
  <si>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</si>
  <si>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</si>
  <si>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</si>
  <si>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</si>
  <si>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</si>
  <si>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</si>
  <si>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</si>
  <si>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</si>
  <si>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</si>
  <si>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</si>
  <si>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</si>
  <si>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</si>
  <si>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</si>
  <si>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</si>
  <si>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</si>
  <si>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</si>
  <si>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</si>
  <si>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</si>
  <si>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</si>
  <si>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</si>
  <si>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</si>
  <si>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</si>
  <si>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</si>
  <si>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</si>
  <si>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</si>
  <si>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</si>
  <si>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</si>
  <si>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</si>
  <si>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</si>
  <si>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</si>
  <si>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</si>
  <si>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</si>
  <si>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</si>
  <si>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</si>
  <si>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</si>
  <si>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</si>
  <si>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</si>
  <si>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</si>
  <si>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</si>
  <si>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</si>
  <si>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</si>
  <si>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</si>
  <si>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</si>
  <si>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</si>
  <si>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</si>
  <si>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</si>
  <si>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</si>
  <si>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</si>
  <si>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</si>
  <si>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</si>
  <si>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</si>
  <si>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</si>
  <si>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</si>
  <si>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</si>
  <si>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</si>
  <si>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</si>
  <si>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</si>
  <si>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</si>
  <si>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</si>
  <si>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</si>
  <si>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</si>
  <si>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</si>
  <si>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</si>
  <si>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</si>
  <si>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</si>
  <si>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</si>
  <si>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</si>
  <si>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</si>
  <si>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</si>
  <si>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</si>
  <si>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</si>
  <si>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</si>
  <si>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</si>
  <si>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</si>
  <si>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</si>
  <si>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</si>
  <si>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</si>
  <si>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</si>
  <si>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</si>
  <si>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</si>
  <si>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</si>
  <si>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</si>
  <si>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</si>
  <si>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</si>
  <si>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</si>
  <si>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</si>
  <si>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</si>
  <si>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</si>
  <si>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</si>
  <si>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</si>
  <si>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</si>
  <si>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</si>
  <si>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</si>
  <si>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</si>
  <si>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</si>
  <si>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</si>
  <si>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</si>
  <si>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</si>
  <si>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</si>
  <si>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</si>
  <si>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</si>
  <si>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</si>
  <si>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</si>
  <si>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</si>
  <si>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</si>
  <si>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</si>
  <si>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</si>
  <si>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</si>
  <si>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</si>
  <si>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</si>
  <si>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</si>
  <si>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</si>
  <si>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</si>
  <si>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</si>
  <si>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</si>
  <si>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</si>
  <si>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</si>
  <si>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</si>
  <si>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</si>
  <si>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</si>
  <si>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</si>
  <si>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</si>
  <si>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</si>
  <si>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</si>
  <si>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</si>
  <si>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</si>
  <si>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</si>
  <si>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</si>
  <si>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</si>
  <si>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</si>
  <si>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</si>
  <si>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</si>
  <si>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</si>
  <si>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</si>
  <si>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</si>
  <si>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</si>
  <si>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</si>
  <si>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</si>
  <si>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</si>
  <si>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</si>
  <si>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</si>
  <si>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</si>
  <si>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</si>
  <si>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</si>
  <si>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</si>
  <si>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</si>
  <si>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</si>
  <si>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</si>
  <si>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</si>
  <si>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</si>
  <si>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</si>
  <si>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</si>
  <si>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</si>
  <si>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</si>
  <si>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</si>
  <si>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</si>
  <si>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</si>
  <si>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</si>
  <si>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</si>
  <si>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</si>
  <si>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</si>
  <si>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</si>
  <si>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</si>
  <si>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</si>
  <si>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</si>
  <si>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</si>
  <si>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</si>
  <si>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</si>
  <si>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</si>
  <si>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</si>
  <si>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</si>
  <si>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</si>
  <si>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</si>
  <si>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</si>
  <si>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</si>
  <si>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</si>
  <si>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</si>
  <si>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</si>
  <si>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</si>
  <si>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</si>
  <si>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</si>
  <si>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</si>
  <si>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</si>
  <si>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</si>
  <si>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</si>
  <si>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</si>
  <si>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</si>
  <si>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</si>
  <si>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</si>
  <si>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</si>
  <si>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</si>
  <si>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</si>
  <si>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</si>
  <si>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</si>
  <si>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</si>
  <si>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</si>
  <si>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</si>
  <si>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</si>
  <si>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</si>
  <si>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</si>
  <si>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</si>
  <si>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</si>
  <si>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</si>
  <si>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</si>
  <si>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</si>
  <si>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</si>
  <si>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</si>
  <si>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</si>
  <si>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</si>
  <si>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</si>
  <si>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</si>
  <si>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</si>
  <si>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</si>
  <si>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</si>
  <si>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</si>
  <si>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</si>
  <si>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</si>
  <si>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</si>
  <si>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</si>
  <si>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</si>
  <si>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</si>
  <si>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</si>
  <si>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</si>
  <si>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</si>
  <si>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</si>
  <si>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</si>
  <si>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</si>
  <si>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</si>
  <si>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</si>
  <si>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</si>
  <si>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</si>
  <si>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</si>
  <si>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</si>
  <si>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</si>
  <si>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</si>
  <si>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</si>
  <si>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</si>
  <si>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</si>
  <si>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</si>
  <si>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</si>
  <si>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</si>
  <si>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</si>
  <si>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</si>
  <si>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</si>
  <si>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</si>
  <si>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</si>
  <si>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</si>
  <si>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</si>
  <si>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</si>
  <si>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</si>
  <si>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</si>
  <si>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</si>
  <si>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</si>
  <si>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</si>
  <si>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</si>
  <si>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</si>
  <si>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</si>
  <si>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</si>
  <si>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</si>
  <si>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</si>
  <si>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</si>
  <si>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</si>
  <si>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</si>
  <si>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</si>
  <si>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</si>
  <si>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</si>
  <si>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</si>
  <si>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</si>
  <si>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</si>
  <si>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</si>
  <si>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</si>
  <si>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</si>
  <si>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</si>
  <si>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</si>
  <si>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</si>
  <si>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</si>
  <si>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</si>
  <si>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</si>
  <si>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</si>
  <si>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</si>
  <si>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</si>
  <si>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</si>
  <si>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</si>
  <si>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</si>
  <si>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</si>
  <si>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</si>
  <si>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</si>
  <si>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</si>
  <si>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</si>
  <si>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</si>
  <si>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</si>
  <si>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</si>
  <si>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</si>
  <si>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</si>
  <si>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</si>
  <si>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</si>
  <si>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</si>
  <si>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</si>
  <si>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</si>
  <si>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</si>
  <si>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</si>
  <si>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</si>
  <si>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</si>
  <si>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</si>
  <si>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</si>
  <si>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</si>
  <si>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</si>
  <si>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</si>
  <si>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</si>
  <si>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</si>
  <si>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</si>
  <si>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</si>
  <si>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</si>
  <si>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</si>
  <si>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</si>
  <si>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</si>
  <si>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</si>
  <si>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</si>
  <si>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</si>
  <si>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</si>
  <si>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</si>
  <si>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</si>
  <si>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</si>
  <si>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</si>
  <si>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</si>
  <si>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</si>
  <si>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</si>
  <si>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</si>
  <si>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</si>
  <si>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</si>
  <si>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</si>
  <si>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</si>
  <si>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</si>
  <si>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</si>
  <si>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</si>
  <si>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</si>
  <si>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</si>
  <si>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</si>
  <si>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</si>
  <si>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</si>
  <si>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</si>
  <si>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</si>
  <si>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</si>
  <si>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</si>
  <si>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</si>
  <si>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</si>
  <si>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</si>
  <si>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</si>
  <si>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</si>
  <si>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</si>
  <si>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</si>
  <si>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</si>
  <si>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</si>
  <si>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</si>
  <si>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</si>
  <si>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</si>
  <si>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</si>
  <si>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</si>
  <si>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</si>
  <si>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</si>
  <si>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</si>
  <si>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</si>
  <si>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</si>
  <si>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</si>
  <si>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</si>
  <si>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</si>
  <si>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</si>
  <si>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</si>
  <si>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</si>
  <si>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</si>
  <si>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</si>
  <si>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</si>
  <si>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</si>
  <si>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</si>
  <si>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</si>
  <si>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</si>
  <si>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</si>
  <si>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</si>
  <si>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</si>
  <si>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</si>
  <si>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</si>
  <si>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</si>
  <si>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</si>
  <si>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</si>
  <si>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</si>
  <si>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</si>
  <si>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</si>
  <si>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</si>
  <si>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</si>
  <si>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</si>
  <si>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</si>
  <si>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</si>
  <si>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</si>
  <si>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</si>
  <si>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</si>
  <si>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</si>
  <si>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</si>
  <si>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</si>
  <si>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</si>
  <si>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</si>
  <si>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</si>
  <si>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</si>
  <si>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</si>
  <si>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</si>
  <si>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</si>
  <si>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</si>
  <si>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</si>
  <si>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</si>
  <si>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</si>
  <si>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</si>
  <si>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</si>
  <si>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</si>
  <si>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</si>
  <si>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</si>
  <si>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</si>
  <si>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</si>
  <si>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</si>
  <si>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</si>
  <si>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</si>
  <si>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</si>
  <si>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</si>
  <si>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</si>
  <si>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</si>
  <si>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</si>
  <si>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</si>
  <si>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</si>
  <si>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</si>
  <si>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</si>
  <si>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</si>
  <si>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</si>
  <si>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</si>
  <si>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</si>
  <si>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</si>
  <si>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</si>
  <si>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</si>
  <si>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</si>
  <si>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</si>
  <si>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</si>
  <si>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</si>
  <si>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</si>
  <si>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</si>
  <si>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</si>
  <si>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</si>
  <si>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</si>
  <si>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</si>
  <si>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</si>
  <si>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</si>
  <si>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</si>
  <si>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</si>
  <si>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</si>
  <si>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</si>
  <si>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</si>
  <si>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</si>
  <si>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</si>
  <si>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</si>
  <si>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</si>
  <si>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</si>
  <si>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</si>
  <si>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</si>
  <si>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</si>
  <si>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</si>
  <si>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</si>
  <si>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</si>
  <si>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</si>
  <si>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</si>
  <si>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</si>
  <si>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</si>
  <si>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</si>
  <si>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</si>
  <si>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</si>
  <si>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</si>
  <si>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</si>
  <si>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</si>
  <si>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</si>
  <si>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</si>
  <si>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</si>
  <si>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</si>
  <si>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</si>
  <si>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</si>
  <si>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</si>
  <si>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</si>
  <si>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</si>
  <si>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</si>
  <si>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</si>
  <si>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</si>
  <si>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</si>
  <si>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</si>
  <si>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</si>
  <si>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</si>
  <si>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</si>
  <si>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</si>
  <si>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</si>
  <si>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</si>
  <si>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</si>
  <si>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</si>
  <si>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</si>
  <si>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</si>
  <si>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</si>
  <si>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</si>
  <si>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</si>
  <si>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</si>
  <si>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</si>
  <si>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</si>
  <si>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</si>
  <si>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</si>
  <si>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</si>
  <si>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</si>
  <si>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</si>
  <si>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</si>
  <si>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</si>
  <si>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</si>
  <si>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</si>
  <si>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</si>
  <si>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</si>
  <si>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</si>
  <si>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</si>
  <si>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</si>
  <si>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</si>
  <si>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</si>
  <si>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</si>
  <si>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</si>
  <si>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</si>
  <si>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</si>
  <si>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</si>
  <si>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</si>
  <si>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</si>
  <si>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</si>
  <si>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</si>
  <si>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</si>
  <si>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</si>
  <si>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</si>
  <si>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</si>
  <si>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</si>
  <si>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</si>
  <si>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</si>
  <si>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</si>
  <si>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</si>
  <si>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</si>
  <si>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</si>
  <si>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</si>
  <si>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</si>
  <si>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</si>
  <si>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</si>
  <si>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</si>
  <si>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</si>
  <si>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</si>
  <si>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</si>
  <si>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</si>
  <si>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</si>
  <si>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</si>
  <si>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</si>
  <si>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</si>
  <si>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</si>
  <si>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</si>
  <si>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</si>
  <si>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</si>
  <si>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</si>
  <si>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</si>
  <si>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</si>
  <si>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</si>
  <si>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</si>
  <si>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</si>
  <si>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</si>
  <si>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</si>
  <si>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</si>
  <si>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</si>
  <si>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</si>
  <si>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</si>
  <si>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</si>
  <si>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</si>
  <si>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</si>
  <si>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</si>
  <si>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</si>
  <si>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</si>
  <si>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</si>
  <si>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</si>
  <si>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</si>
  <si>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</si>
  <si>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</si>
  <si>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</si>
  <si>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</si>
  <si>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</si>
  <si>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</si>
  <si>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</si>
  <si>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</si>
  <si>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</si>
  <si>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</si>
  <si>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</si>
  <si>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</si>
  <si>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</si>
  <si>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</si>
  <si>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</si>
  <si>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</si>
  <si>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</si>
  <si>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</si>
  <si>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</si>
  <si>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</si>
  <si>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</si>
  <si>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</si>
  <si>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</si>
  <si>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</si>
  <si>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</si>
  <si>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</si>
  <si>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</si>
  <si>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</si>
  <si>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</si>
  <si>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</si>
  <si>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</si>
  <si>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</si>
  <si>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</si>
  <si>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</si>
  <si>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</si>
  <si>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</si>
  <si>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</si>
  <si>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</si>
  <si>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</si>
  <si>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</si>
  <si>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</si>
  <si>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</si>
  <si>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</si>
  <si>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</si>
  <si>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</si>
  <si>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</si>
  <si>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</si>
  <si>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</si>
  <si>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</si>
  <si>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</si>
  <si>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</si>
  <si>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</si>
  <si>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</si>
  <si>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</si>
  <si>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</si>
  <si>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</si>
  <si>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</si>
  <si>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</si>
  <si>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</si>
  <si>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</si>
  <si>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</si>
  <si>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</si>
  <si>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</si>
  <si>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</si>
  <si>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</si>
  <si>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</si>
  <si>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</si>
  <si>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</si>
  <si>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</si>
  <si>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</si>
  <si>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</si>
  <si>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</si>
  <si>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</si>
  <si>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</si>
  <si>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</si>
  <si>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</si>
  <si>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</si>
  <si>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</si>
  <si>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</si>
  <si>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</si>
  <si>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</si>
  <si>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</si>
  <si>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</si>
  <si>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</si>
  <si>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</si>
  <si>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</si>
  <si>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</si>
  <si>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</si>
  <si>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</si>
  <si>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</si>
  <si>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</si>
  <si>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</si>
  <si>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</si>
  <si>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</si>
  <si>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</si>
  <si>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</si>
  <si>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</si>
  <si>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</si>
  <si>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</si>
  <si>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</si>
  <si>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</si>
  <si>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</si>
  <si>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</si>
  <si>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</si>
  <si>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</si>
  <si>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</si>
  <si>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</si>
  <si>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</si>
  <si>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</si>
  <si>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</si>
  <si>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</si>
  <si>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</si>
  <si>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</si>
  <si>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</si>
  <si>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</si>
  <si>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</si>
  <si>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</si>
  <si>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</si>
  <si>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</si>
  <si>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</si>
  <si>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</si>
  <si>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</si>
  <si>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</si>
  <si>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</si>
  <si>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</si>
  <si>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</si>
  <si>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</si>
  <si>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</si>
  <si>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</si>
  <si>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</si>
  <si>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</si>
  <si>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</si>
  <si>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</si>
  <si>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</si>
  <si>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</si>
  <si>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</si>
  <si>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</si>
  <si>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</si>
  <si>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</si>
  <si>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</si>
  <si>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</si>
  <si>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</si>
  <si>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</si>
  <si>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</si>
  <si>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</si>
  <si>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</si>
  <si>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</si>
  <si>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</si>
  <si>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</si>
  <si>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</si>
  <si>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</si>
  <si>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</si>
  <si>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</si>
  <si>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</si>
  <si>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</si>
  <si>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</si>
  <si>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</si>
  <si>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</si>
  <si>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</si>
  <si>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</si>
  <si>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</si>
  <si>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</si>
  <si>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</si>
  <si>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</si>
  <si>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</si>
  <si>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</si>
  <si>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</si>
  <si>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</si>
  <si>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</si>
  <si>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</si>
  <si>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</si>
  <si>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</si>
  <si>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</si>
  <si>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</si>
  <si>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</si>
  <si>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</si>
  <si>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</si>
  <si>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</si>
  <si>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</si>
  <si>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</si>
  <si>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</si>
  <si>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</si>
  <si>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</si>
  <si>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</si>
  <si>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</si>
  <si>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</si>
  <si>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</si>
  <si>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</si>
  <si>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</si>
  <si>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</si>
  <si>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</si>
  <si>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</si>
  <si>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</si>
  <si>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</si>
  <si>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</si>
  <si>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</si>
  <si>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</si>
  <si>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</si>
  <si>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</si>
  <si>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</si>
  <si>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</si>
  <si>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</si>
  <si>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</si>
  <si>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</si>
  <si>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</si>
  <si>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</si>
  <si>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</si>
  <si>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</si>
  <si>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</si>
  <si>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</si>
  <si>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</si>
  <si>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</si>
  <si>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</si>
  <si>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</si>
  <si>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</si>
  <si>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</si>
  <si>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</si>
  <si>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</si>
  <si>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</si>
  <si>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</si>
  <si>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</si>
  <si>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</si>
  <si>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</si>
  <si>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</si>
  <si>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</si>
  <si>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</si>
  <si>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</si>
  <si>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</si>
  <si>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</si>
  <si>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</si>
  <si>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</si>
  <si>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</si>
  <si>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</si>
  <si>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</si>
  <si>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</si>
  <si>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</si>
  <si>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</si>
  <si>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</si>
  <si>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</si>
  <si>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</si>
  <si>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</si>
  <si>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</si>
  <si>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</si>
  <si>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</si>
  <si>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</si>
  <si>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</si>
  <si>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</si>
  <si>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</si>
  <si>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</si>
  <si>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</si>
  <si>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</si>
  <si>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</si>
  <si>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</si>
  <si>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</si>
  <si>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</si>
  <si>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</si>
  <si>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</si>
  <si>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</si>
  <si>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</si>
  <si>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</si>
  <si>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</si>
  <si>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</si>
  <si>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</si>
  <si>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</si>
  <si>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</si>
  <si>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</si>
  <si>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</si>
  <si>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</si>
  <si>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</si>
  <si>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</si>
  <si>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</si>
  <si>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</si>
  <si>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</si>
  <si>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</si>
  <si>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</si>
  <si>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</si>
  <si>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</si>
  <si>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</si>
  <si>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</si>
  <si>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</si>
  <si>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</si>
  <si>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</si>
  <si>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</si>
  <si>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</si>
  <si>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</si>
  <si>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</si>
  <si>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</si>
  <si>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</si>
  <si>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</si>
  <si>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</si>
  <si>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</si>
  <si>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</si>
  <si>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</si>
  <si>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</si>
  <si>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</si>
  <si>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</si>
  <si>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</si>
  <si>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</si>
  <si>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</si>
  <si>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</si>
  <si>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</si>
  <si>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</si>
  <si>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</si>
  <si>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</si>
  <si>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</si>
  <si>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</si>
  <si>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</si>
  <si>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</si>
  <si>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</si>
  <si>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</si>
  <si>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</si>
  <si>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</si>
  <si>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</si>
  <si>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</si>
  <si>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</si>
  <si>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</si>
  <si>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</si>
  <si>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</si>
  <si>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</si>
  <si>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</si>
  <si>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</si>
  <si>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</si>
  <si>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</si>
  <si>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</si>
  <si>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</si>
  <si>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</si>
  <si>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</si>
  <si>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</si>
  <si>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</si>
  <si>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</si>
  <si>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</si>
  <si>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</si>
  <si>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</si>
  <si>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</si>
  <si>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</si>
  <si>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</si>
  <si>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</si>
  <si>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</si>
  <si>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</si>
  <si>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</si>
  <si>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</si>
  <si>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</si>
  <si>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</si>
  <si>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</si>
  <si>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</si>
  <si>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</si>
  <si>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</si>
  <si>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</si>
  <si>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</si>
  <si>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</si>
  <si>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</si>
  <si>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</si>
  <si>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</si>
  <si>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</si>
  <si>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</si>
  <si>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</si>
  <si>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</si>
  <si>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</si>
  <si>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</si>
  <si>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</si>
  <si>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</si>
  <si>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</si>
  <si>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</si>
  <si>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</si>
  <si>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</si>
  <si>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</si>
  <si>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</si>
  <si>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</si>
  <si>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</si>
  <si>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</si>
  <si>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</si>
  <si>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</si>
  <si>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</si>
  <si>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</si>
  <si>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</si>
  <si>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</si>
  <si>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</si>
  <si>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</si>
  <si>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</si>
  <si>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</si>
  <si>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</si>
  <si>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</si>
  <si>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</si>
  <si>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</si>
  <si>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</si>
  <si>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</si>
  <si>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</si>
  <si>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</si>
  <si>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</si>
  <si>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</si>
  <si>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</si>
  <si>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</si>
  <si>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</si>
  <si>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</si>
  <si>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</si>
  <si>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</si>
  <si>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</si>
  <si>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</si>
  <si>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</si>
  <si>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</si>
  <si>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</si>
  <si>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</si>
  <si>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</si>
  <si>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</si>
  <si>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</si>
  <si>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</si>
  <si>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</si>
  <si>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</si>
  <si>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</si>
  <si>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</si>
  <si>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</si>
  <si>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</si>
  <si>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</si>
  <si>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</si>
  <si>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</si>
  <si>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</si>
  <si>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</si>
  <si>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</si>
  <si>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</si>
  <si>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</si>
  <si>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</si>
  <si>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</si>
  <si>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</si>
  <si>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</si>
  <si>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</si>
  <si>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</si>
  <si>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</si>
  <si>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</si>
  <si>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</si>
  <si>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</si>
  <si>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</si>
  <si>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</si>
  <si>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</si>
  <si>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</si>
  <si>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</si>
  <si>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</si>
  <si>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</si>
  <si>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</si>
  <si>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</si>
  <si>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</si>
  <si>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</si>
  <si>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</si>
  <si>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</si>
  <si>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</si>
  <si>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</si>
  <si>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</si>
  <si>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</si>
  <si>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</si>
  <si>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</si>
  <si>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</si>
  <si>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</si>
  <si>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</si>
  <si>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</si>
  <si>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</si>
  <si>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</si>
  <si>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</si>
  <si>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</si>
  <si>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</si>
  <si>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</si>
  <si>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</si>
  <si>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</si>
  <si>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</si>
  <si>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</si>
  <si>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</si>
  <si>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</si>
  <si>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</si>
  <si>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</si>
  <si>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</si>
  <si>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</si>
  <si>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</si>
  <si>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</si>
  <si>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</si>
  <si>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</si>
  <si>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</si>
  <si>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</si>
  <si>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</si>
  <si>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</si>
  <si>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</si>
  <si>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</si>
  <si>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</si>
  <si>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</si>
  <si>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</si>
  <si>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</si>
  <si>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</si>
  <si>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</si>
  <si>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</si>
  <si>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</si>
  <si>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</si>
  <si>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</si>
  <si>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</si>
  <si>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</si>
  <si>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</si>
  <si>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</si>
  <si>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</si>
  <si>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</si>
  <si>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</si>
  <si>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</si>
  <si>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</si>
  <si>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</si>
  <si>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</si>
  <si>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</si>
  <si>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</si>
  <si>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</si>
  <si>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</si>
  <si>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</si>
  <si>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</si>
  <si>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</si>
  <si>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</si>
  <si>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</si>
  <si>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</si>
  <si>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</si>
  <si>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</si>
  <si>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</si>
  <si>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</si>
  <si>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</si>
  <si>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</si>
  <si>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</si>
  <si>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</si>
  <si>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</si>
  <si>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</si>
  <si>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</si>
  <si>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</si>
  <si>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</si>
  <si>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</si>
  <si>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</si>
  <si>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</si>
  <si>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</si>
  <si>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</si>
  <si>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</si>
  <si>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</si>
  <si>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</si>
  <si>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</si>
  <si>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</si>
  <si>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</si>
  <si>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</si>
  <si>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</si>
  <si>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</si>
  <si>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</si>
  <si>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</si>
  <si>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</si>
  <si>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</si>
  <si>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</si>
  <si>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</si>
  <si>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</si>
  <si>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</si>
  <si>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</si>
  <si>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</si>
  <si>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</si>
  <si>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</si>
  <si>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</si>
  <si>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</si>
  <si>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</si>
  <si>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</si>
  <si>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</si>
  <si>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</si>
  <si>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</si>
  <si>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</si>
  <si>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</si>
  <si>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</si>
  <si>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</si>
  <si>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</si>
  <si>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</si>
  <si>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</si>
  <si>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</si>
  <si>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</si>
  <si>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</si>
  <si>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</si>
  <si>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</si>
  <si>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</si>
  <si>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</si>
  <si>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</si>
  <si>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</si>
  <si>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</si>
  <si>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</si>
  <si>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</si>
  <si>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</si>
  <si>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</si>
  <si>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</si>
  <si>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</si>
  <si>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</si>
  <si>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</si>
  <si>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</si>
  <si>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</si>
  <si>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</si>
  <si>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</si>
  <si>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</si>
  <si>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</si>
  <si>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</si>
  <si>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</si>
  <si>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</si>
  <si>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</si>
  <si>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</si>
  <si>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</si>
  <si>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</si>
  <si>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</si>
  <si>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</si>
  <si>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</si>
  <si>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</si>
  <si>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</si>
  <si>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</si>
  <si>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</si>
  <si>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</si>
  <si>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</si>
  <si>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</si>
  <si>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</si>
  <si>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</si>
  <si>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</si>
  <si>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</si>
  <si>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</si>
  <si>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</si>
  <si>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</si>
  <si>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</si>
  <si>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</si>
  <si>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</si>
  <si>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</si>
  <si>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</si>
  <si>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</si>
  <si>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</si>
  <si>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</si>
  <si>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</si>
  <si>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</si>
  <si>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</si>
  <si>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</si>
  <si>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</si>
  <si>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</si>
  <si>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</si>
  <si>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</si>
  <si>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</si>
  <si>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</si>
  <si>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</si>
  <si>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</si>
  <si>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</si>
  <si>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</si>
  <si>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</si>
  <si>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</si>
  <si>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</si>
  <si>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</si>
  <si>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</si>
  <si>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</si>
  <si>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</si>
  <si>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</si>
  <si>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</si>
  <si>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</si>
  <si>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</si>
  <si>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</si>
  <si>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</si>
  <si>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</si>
  <si>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</si>
  <si>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</si>
  <si>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</si>
  <si>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</si>
  <si>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</si>
  <si>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</si>
  <si>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</si>
  <si>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</si>
  <si>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</si>
  <si>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</si>
  <si>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</si>
  <si>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</si>
  <si>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</si>
  <si>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</si>
  <si>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</si>
  <si>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</si>
  <si>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</si>
  <si>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</si>
  <si>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</si>
  <si>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</si>
  <si>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</si>
  <si>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</si>
  <si>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</si>
  <si>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</si>
  <si>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</si>
  <si>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</si>
  <si>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</si>
  <si>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</si>
  <si>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</si>
  <si>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</si>
  <si>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</si>
  <si>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</si>
  <si>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</si>
  <si>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</si>
  <si>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</si>
  <si>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</si>
  <si>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</si>
  <si>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</si>
  <si>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</si>
  <si>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</si>
  <si>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</si>
  <si>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</si>
  <si>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</si>
  <si>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</si>
  <si>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</si>
  <si>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</si>
  <si>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</si>
  <si>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</si>
  <si>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</si>
  <si>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</si>
  <si>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</si>
  <si>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</si>
  <si>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</si>
  <si>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</si>
  <si>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</si>
  <si>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</si>
  <si>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</si>
  <si>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</si>
  <si>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</si>
  <si>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</si>
  <si>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</si>
  <si>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</si>
  <si>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</si>
  <si>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</si>
  <si>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</si>
  <si>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</si>
  <si>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</si>
  <si>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</si>
  <si>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</si>
  <si>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</si>
  <si>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</si>
  <si>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</si>
  <si>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</si>
  <si>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</si>
  <si>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</si>
  <si>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</si>
  <si>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</si>
  <si>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</si>
  <si>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</si>
  <si>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</si>
  <si>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</si>
  <si>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</si>
  <si>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</si>
  <si>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</si>
  <si>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</si>
  <si>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</si>
  <si>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</si>
  <si>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</si>
  <si>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</si>
  <si>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</si>
  <si>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</si>
  <si>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</si>
  <si>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</si>
  <si>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</si>
  <si>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</si>
  <si>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</si>
  <si>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</si>
  <si>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</si>
  <si>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</si>
  <si>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</si>
  <si>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</si>
  <si>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</si>
  <si>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</si>
  <si>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</si>
  <si>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</si>
  <si>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</si>
  <si>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</si>
  <si>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</si>
  <si>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</si>
  <si>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</si>
  <si>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</si>
  <si>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</si>
  <si>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</si>
  <si>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</si>
  <si>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</si>
  <si>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</si>
  <si>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</si>
  <si>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</si>
  <si>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</si>
  <si>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</si>
  <si>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</si>
  <si>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</si>
  <si>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</si>
  <si>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</si>
  <si>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</si>
  <si>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</si>
  <si>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</si>
  <si>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</si>
  <si>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</si>
  <si>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</si>
  <si>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</si>
  <si>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</si>
  <si>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</si>
  <si>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</si>
  <si>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</si>
  <si>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</si>
  <si>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</si>
  <si>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</si>
  <si>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</si>
  <si>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</si>
  <si>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</si>
  <si>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</si>
  <si>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</si>
  <si>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</si>
  <si>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</si>
  <si>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</si>
  <si>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</si>
  <si>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</si>
  <si>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</si>
  <si>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</si>
  <si>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</si>
  <si>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</si>
  <si>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</si>
  <si>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</si>
  <si>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</si>
  <si>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</si>
  <si>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</si>
  <si>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</si>
  <si>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</si>
  <si>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</si>
  <si>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</si>
  <si>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</si>
  <si>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</si>
  <si>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</si>
  <si>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</si>
  <si>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</si>
  <si>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</si>
  <si>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</si>
  <si>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</si>
  <si>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</si>
  <si>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</si>
  <si>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</si>
  <si>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</si>
  <si>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</si>
  <si>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</si>
  <si>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</si>
  <si>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</si>
  <si>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</si>
  <si>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</si>
  <si>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</si>
  <si>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</si>
  <si>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</si>
  <si>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</si>
  <si>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</si>
  <si>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</si>
  <si>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</si>
  <si>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</si>
  <si>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</si>
  <si>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</si>
  <si>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</si>
  <si>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</si>
  <si>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</si>
  <si>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</si>
  <si>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</si>
  <si>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</si>
  <si>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</si>
  <si>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</si>
  <si>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</si>
  <si>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</si>
  <si>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</si>
  <si>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</si>
  <si>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</si>
  <si>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</si>
  <si>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</si>
  <si>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</si>
  <si>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</si>
  <si>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</si>
  <si>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</si>
  <si>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</si>
  <si>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</si>
  <si>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</si>
  <si>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</si>
  <si>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</si>
  <si>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</si>
  <si>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</si>
  <si>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</si>
  <si>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</si>
  <si>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</si>
  <si>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</si>
  <si>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</si>
  <si>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</si>
  <si>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</si>
  <si>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</si>
  <si>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</si>
  <si>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</si>
  <si>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</si>
  <si>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</si>
  <si>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</si>
  <si>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</si>
  <si>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</si>
  <si>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</si>
  <si>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</si>
  <si>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</si>
  <si>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</si>
  <si>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</si>
  <si>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</si>
  <si>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</si>
  <si>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</si>
  <si>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</si>
  <si>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</si>
  <si>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</si>
  <si>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</si>
  <si>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</si>
  <si>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</si>
  <si>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</si>
  <si>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</si>
  <si>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</si>
  <si>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</si>
  <si>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</si>
  <si>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</si>
  <si>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</si>
  <si>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</si>
  <si>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</si>
  <si>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</si>
  <si>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</si>
  <si>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</si>
  <si>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</si>
  <si>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</si>
  <si>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</si>
  <si>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</si>
  <si>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</si>
  <si>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</si>
  <si>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</si>
  <si>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</si>
  <si>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</si>
  <si>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</si>
  <si>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</si>
  <si>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</si>
  <si>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</si>
  <si>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</si>
  <si>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</si>
  <si>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</si>
  <si>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</si>
  <si>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</si>
  <si>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</si>
  <si>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</si>
  <si>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</si>
  <si>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</si>
  <si>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</si>
  <si>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</si>
  <si>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</si>
  <si>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</si>
  <si>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</si>
  <si>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</si>
  <si>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</si>
  <si>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</si>
  <si>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</si>
  <si>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</si>
  <si>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</si>
  <si>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</si>
  <si>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</si>
  <si>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</si>
  <si>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</si>
  <si>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</si>
  <si>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</si>
  <si>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</si>
  <si>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</si>
  <si>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</si>
  <si>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</si>
  <si>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</si>
  <si>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</si>
  <si>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</si>
  <si>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</si>
  <si>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</si>
  <si>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</si>
  <si>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</si>
  <si>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</si>
  <si>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</si>
  <si>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</si>
  <si>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</si>
  <si>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</si>
  <si>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</si>
  <si>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</si>
  <si>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</si>
  <si>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</si>
  <si>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</si>
  <si>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</si>
  <si>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</si>
  <si>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</si>
  <si>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</si>
  <si>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</si>
  <si>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</si>
  <si>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</si>
  <si>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</si>
  <si>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</si>
  <si>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</si>
  <si>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</si>
  <si>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</si>
  <si>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</si>
  <si>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</si>
  <si>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</si>
  <si>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</si>
  <si>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</si>
  <si>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</si>
  <si>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</si>
  <si>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</si>
  <si>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</si>
  <si>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</si>
  <si>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</si>
  <si>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</si>
  <si>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</si>
  <si>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</si>
  <si>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</si>
  <si>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</si>
  <si>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</si>
  <si>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</si>
  <si>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</si>
  <si>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</si>
  <si>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</si>
  <si>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</si>
  <si>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</si>
  <si>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</si>
  <si>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</si>
  <si>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</si>
  <si>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</si>
  <si>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</si>
  <si>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</si>
  <si>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</si>
  <si>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</si>
  <si>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</si>
  <si>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</si>
  <si>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</si>
  <si>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</si>
  <si>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</si>
  <si>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</si>
  <si>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</si>
  <si>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</si>
  <si>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</si>
  <si>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</si>
  <si>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</si>
  <si>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</si>
  <si>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</si>
  <si>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</si>
  <si>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</si>
  <si>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</si>
  <si>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</si>
  <si>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</si>
  <si>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</si>
  <si>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</si>
  <si>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</si>
  <si>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</si>
  <si>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</si>
  <si>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</si>
  <si>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</si>
  <si>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</si>
  <si>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</si>
  <si>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</si>
  <si>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</si>
  <si>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</si>
  <si>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</si>
  <si>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</si>
  <si>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</si>
  <si>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</si>
  <si>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</si>
  <si>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</si>
  <si>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</si>
  <si>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</si>
  <si>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</si>
  <si>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</si>
  <si>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</si>
  <si>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</si>
  <si>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</si>
  <si>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</si>
  <si>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</si>
  <si>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</si>
  <si>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</si>
  <si>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</si>
  <si>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</si>
  <si>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</si>
  <si>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</si>
  <si>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</si>
  <si>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</si>
  <si>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</si>
  <si>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</si>
  <si>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</si>
  <si>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</si>
  <si>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</si>
  <si>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</si>
  <si>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</si>
  <si>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</si>
  <si>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</si>
  <si>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</si>
  <si>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</si>
  <si>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</si>
  <si>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</si>
  <si>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</si>
  <si>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</si>
  <si>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</si>
  <si>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</si>
  <si>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</si>
  <si>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</si>
  <si>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</si>
  <si>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</si>
  <si>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</si>
  <si>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</si>
  <si>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</si>
  <si>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</si>
  <si>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</si>
  <si>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</si>
  <si>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</si>
  <si>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</si>
  <si>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</si>
  <si>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</si>
  <si>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</si>
  <si>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</si>
  <si>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</si>
  <si>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</si>
  <si>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</si>
  <si>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</si>
  <si>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</si>
  <si>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</si>
  <si>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</si>
  <si>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</si>
  <si>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</si>
  <si>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</si>
  <si>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</si>
  <si>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</si>
  <si>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</si>
  <si>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</si>
  <si>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</si>
  <si>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</si>
  <si>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</si>
  <si>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</si>
  <si>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</si>
  <si>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</si>
  <si>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</si>
  <si>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</si>
  <si>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</si>
  <si>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</si>
  <si>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</si>
  <si>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</si>
  <si>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</si>
  <si>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</si>
  <si>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</si>
  <si>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</si>
  <si>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</si>
  <si>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</si>
  <si>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</si>
  <si>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</si>
  <si>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</si>
  <si>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</si>
  <si>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</si>
  <si>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</si>
  <si>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</si>
  <si>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</si>
  <si>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</si>
  <si>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</si>
  <si>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</si>
  <si>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</si>
  <si>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</si>
  <si>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</si>
  <si>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</si>
  <si>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</si>
  <si>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</si>
  <si>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</si>
  <si>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</si>
  <si>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</si>
  <si>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</si>
  <si>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</si>
  <si>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</si>
  <si>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</si>
  <si>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</si>
  <si>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</si>
  <si>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</si>
  <si>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</si>
  <si>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</si>
  <si>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</si>
  <si>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</si>
  <si>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</si>
  <si>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</si>
  <si>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</si>
  <si>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</si>
  <si>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</si>
  <si>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</si>
  <si>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</si>
  <si>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</si>
  <si>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</si>
  <si>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</si>
  <si>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</si>
  <si>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</si>
  <si>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</si>
  <si>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</si>
  <si>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</si>
  <si>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</si>
  <si>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</si>
  <si>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</si>
  <si>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</si>
  <si>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</si>
  <si>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</si>
  <si>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</si>
  <si>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</si>
  <si>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</si>
  <si>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</si>
  <si>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</si>
  <si>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</si>
  <si>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</si>
  <si>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</si>
  <si>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</si>
  <si>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</si>
  <si>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</si>
  <si>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</si>
  <si>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</si>
  <si>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</si>
  <si>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</si>
  <si>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</si>
  <si>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</si>
  <si>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</si>
  <si>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</si>
  <si>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</si>
  <si>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</si>
  <si>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</si>
  <si>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</si>
  <si>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</si>
  <si>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</si>
  <si>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</si>
  <si>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</si>
  <si>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</si>
  <si>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</si>
  <si>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</si>
  <si>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</si>
  <si>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</si>
  <si>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</si>
  <si>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</si>
  <si>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</si>
  <si>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</si>
  <si>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</si>
  <si>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</si>
  <si>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</si>
  <si>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</si>
  <si>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</si>
  <si>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</si>
  <si>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</si>
  <si>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</si>
  <si>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</si>
  <si>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</si>
  <si>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</si>
  <si>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</si>
  <si>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</si>
  <si>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</si>
  <si>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</si>
  <si>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</si>
  <si>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</si>
  <si>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</si>
  <si>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</si>
  <si>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</si>
  <si>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</si>
  <si>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</si>
  <si>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</si>
  <si>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</si>
  <si>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</si>
  <si>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</si>
  <si>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</si>
  <si>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</si>
  <si>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</si>
  <si>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</si>
  <si>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</si>
  <si>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</si>
  <si>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</si>
  <si>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</si>
  <si>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</si>
  <si>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</si>
  <si>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</si>
  <si>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</si>
  <si>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</si>
  <si>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</si>
  <si>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</si>
  <si>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</si>
  <si>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</si>
  <si>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</si>
  <si>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</si>
  <si>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</si>
  <si>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</si>
  <si>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</si>
  <si>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</si>
  <si>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</si>
  <si>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</si>
  <si>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</si>
  <si>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</si>
  <si>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</si>
  <si>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</si>
  <si>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</si>
  <si>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</si>
  <si>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</si>
  <si>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</si>
  <si>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</si>
  <si>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</si>
  <si>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</si>
  <si>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</si>
  <si>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</si>
  <si>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</si>
  <si>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</si>
  <si>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</si>
  <si>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</si>
  <si>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</si>
  <si>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</si>
  <si>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</si>
  <si>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</si>
  <si>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</si>
  <si>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</si>
  <si>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</si>
  <si>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</si>
  <si>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</si>
  <si>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</si>
  <si>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</si>
  <si>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</si>
  <si>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</si>
  <si>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</si>
  <si>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</si>
  <si>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</si>
  <si>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</si>
  <si>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</si>
  <si>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</si>
  <si>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</si>
  <si>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</si>
  <si>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</si>
  <si>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</si>
  <si>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</si>
  <si>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</si>
  <si>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</si>
  <si>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</si>
  <si>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</si>
  <si>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</si>
  <si>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</si>
  <si>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</si>
  <si>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</si>
  <si>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</si>
  <si>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</si>
  <si>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</si>
  <si>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</si>
  <si>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</si>
  <si>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</si>
  <si>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</si>
  <si>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</si>
  <si>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</si>
  <si>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</si>
  <si>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</si>
  <si>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</si>
  <si>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</si>
  <si>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</si>
  <si>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</si>
  <si>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</si>
  <si>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</si>
  <si>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</si>
  <si>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</si>
  <si>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</si>
  <si>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</si>
  <si>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</si>
  <si>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</si>
  <si>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</si>
  <si>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</si>
  <si>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</si>
  <si>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</si>
  <si>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</si>
  <si>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</si>
  <si>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</si>
  <si>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</si>
  <si>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</si>
  <si>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</si>
  <si>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</si>
  <si>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</si>
  <si>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</si>
  <si>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</si>
  <si>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</si>
  <si>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</si>
  <si>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</si>
  <si>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</si>
  <si>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</si>
  <si>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</si>
  <si>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</si>
  <si>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</si>
  <si>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</si>
  <si>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</si>
  <si>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</si>
  <si>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</si>
  <si>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</si>
  <si>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</si>
  <si>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</si>
  <si>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</si>
  <si>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</si>
  <si>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</si>
  <si>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</si>
  <si>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</si>
  <si>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</si>
  <si>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</si>
  <si>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</si>
  <si>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</si>
  <si>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</si>
  <si>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</si>
  <si>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</si>
  <si>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</si>
  <si>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</si>
  <si>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</si>
  <si>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</si>
  <si>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</si>
  <si>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</si>
  <si>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</si>
  <si>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</si>
  <si>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</si>
  <si>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</si>
  <si>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</si>
  <si>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</si>
  <si>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</si>
  <si>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</si>
  <si>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</si>
  <si>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</si>
  <si>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</si>
  <si>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</si>
  <si>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</si>
  <si>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</si>
  <si>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</si>
  <si>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</si>
  <si>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</si>
  <si>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</si>
  <si>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</si>
  <si>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</si>
  <si>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</si>
  <si>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</si>
  <si>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</si>
  <si>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</si>
  <si>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</si>
  <si>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</si>
  <si>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</si>
  <si>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</si>
  <si>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</si>
  <si>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</si>
  <si>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</si>
  <si>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</si>
  <si>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</si>
  <si>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</si>
  <si>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</si>
  <si>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</si>
  <si>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</si>
  <si>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</si>
  <si>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</si>
  <si>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</si>
  <si>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</si>
  <si>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</si>
  <si>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</si>
  <si>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</si>
  <si>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</si>
  <si>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</si>
  <si>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</si>
  <si>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</si>
  <si>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</si>
  <si>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</si>
  <si>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</si>
  <si>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</si>
  <si>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</si>
  <si>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</si>
  <si>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</si>
  <si>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</si>
  <si>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</si>
  <si>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</si>
  <si>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</si>
  <si>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</si>
  <si>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</si>
  <si>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</si>
  <si>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</si>
  <si>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</si>
  <si>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</si>
  <si>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</si>
  <si>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</si>
  <si>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</si>
  <si>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</si>
  <si>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</si>
  <si>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</si>
  <si>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</si>
  <si>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</si>
  <si>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</si>
  <si>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</si>
  <si>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</si>
  <si>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</si>
  <si>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</si>
  <si>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</si>
  <si>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</si>
  <si>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</si>
  <si>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</si>
  <si>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</si>
  <si>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</si>
  <si>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</si>
  <si>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</si>
  <si>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</si>
  <si>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</si>
  <si>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</si>
  <si>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</si>
  <si>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</si>
  <si>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</si>
  <si>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</si>
  <si>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</si>
  <si>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</si>
  <si>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</si>
  <si>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</si>
  <si>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</si>
  <si>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</si>
  <si>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</si>
  <si>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</si>
  <si>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</si>
  <si>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</si>
  <si>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</si>
  <si>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</si>
  <si>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</si>
  <si>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</si>
  <si>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</si>
  <si>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</si>
  <si>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</si>
  <si>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</si>
  <si>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</si>
  <si>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</si>
  <si>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</si>
  <si>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</si>
  <si>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</si>
  <si>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</si>
  <si>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</si>
  <si>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</si>
  <si>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</si>
  <si>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</si>
  <si>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</si>
  <si>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</si>
  <si>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</si>
  <si>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</si>
  <si>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</si>
  <si>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</si>
  <si>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</si>
  <si>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</si>
  <si>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</si>
  <si>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</si>
  <si>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</si>
  <si>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</si>
  <si>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</si>
  <si>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</si>
  <si>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</si>
  <si>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</si>
  <si>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</si>
  <si>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</si>
  <si>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</si>
  <si>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</si>
  <si>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</si>
  <si>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</si>
  <si>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</si>
  <si>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</si>
  <si>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</si>
  <si>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</si>
  <si>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</si>
  <si>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</si>
  <si>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</si>
  <si>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</si>
  <si>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</si>
  <si>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</si>
  <si>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</si>
  <si>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</si>
  <si>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</si>
  <si>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</si>
  <si>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</si>
  <si>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</si>
  <si>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</si>
  <si>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</si>
  <si>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</si>
  <si>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</si>
  <si>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</si>
  <si>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</si>
  <si>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</si>
  <si>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</si>
  <si>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</si>
  <si>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</si>
  <si>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</si>
  <si>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</si>
  <si>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</si>
  <si>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</si>
  <si>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</si>
  <si>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</si>
  <si>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</si>
  <si>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</si>
  <si>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</si>
  <si>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</si>
  <si>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</si>
  <si>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</si>
  <si>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</si>
  <si>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</si>
  <si>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</si>
  <si>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</si>
  <si>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</si>
  <si>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</si>
  <si>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</si>
  <si>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</si>
  <si>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</si>
  <si>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</si>
  <si>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</si>
  <si>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</si>
  <si>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</si>
  <si>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</si>
  <si>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</si>
  <si>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</si>
  <si>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</si>
  <si>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</si>
  <si>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</si>
  <si>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</si>
  <si>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</si>
  <si>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</si>
  <si>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</si>
  <si>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</si>
  <si>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</si>
  <si>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</si>
  <si>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</si>
  <si>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</si>
  <si>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</si>
  <si>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</si>
  <si>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</si>
  <si>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</si>
  <si>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</si>
  <si>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</si>
  <si>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</si>
  <si>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</si>
  <si>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</si>
  <si>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</si>
  <si>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</si>
  <si>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</si>
  <si>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</si>
  <si>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</si>
  <si>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</si>
  <si>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</si>
  <si>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</si>
  <si>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</si>
  <si>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</si>
  <si>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</si>
  <si>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</si>
  <si>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</si>
  <si>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</si>
  <si>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</si>
  <si>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</si>
  <si>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</si>
  <si>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</si>
  <si>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</si>
  <si>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</si>
  <si>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</si>
  <si>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</si>
  <si>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</si>
  <si>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</si>
  <si>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</si>
  <si>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</si>
  <si>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</si>
  <si>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</si>
  <si>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</si>
  <si>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</si>
  <si>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</si>
  <si>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</si>
  <si>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</si>
  <si>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</si>
  <si>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</si>
  <si>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</si>
  <si>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</si>
  <si>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</si>
  <si>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</si>
  <si>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</si>
  <si>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</si>
  <si>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</si>
  <si>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</si>
  <si>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</si>
  <si>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</si>
  <si>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</si>
  <si>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</si>
  <si>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</si>
  <si>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</si>
  <si>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</si>
  <si>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</si>
  <si>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</si>
  <si>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</si>
  <si>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</si>
  <si>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</si>
  <si>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</si>
  <si>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</si>
  <si>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</si>
  <si>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</si>
  <si>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</si>
  <si>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</si>
  <si>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</si>
  <si>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</si>
  <si>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</si>
  <si>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</si>
  <si>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</si>
  <si>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</si>
  <si>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</si>
  <si>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</si>
  <si>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</si>
  <si>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</si>
  <si>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</si>
  <si>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</si>
  <si>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</si>
  <si>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</si>
  <si>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</si>
  <si>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</si>
  <si>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</si>
  <si>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</si>
  <si>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</si>
  <si>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</si>
  <si>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</si>
  <si>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</si>
  <si>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</si>
  <si>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</si>
  <si>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</si>
  <si>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</si>
  <si>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</si>
  <si>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</si>
  <si>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</si>
  <si>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</si>
  <si>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</si>
  <si>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</si>
  <si>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</si>
  <si>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</si>
  <si>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</si>
  <si>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</si>
  <si>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</si>
  <si>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</si>
  <si>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</si>
  <si>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</si>
  <si>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</si>
  <si>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</si>
  <si>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</si>
  <si>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</si>
  <si>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</si>
  <si>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</si>
  <si>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</si>
  <si>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</si>
  <si>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</si>
  <si>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</si>
  <si>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</si>
  <si>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</si>
  <si>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</si>
  <si>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</si>
  <si>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</si>
  <si>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</si>
  <si>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</si>
  <si>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</si>
  <si>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</si>
  <si>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</si>
  <si>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</si>
  <si>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</si>
  <si>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</si>
  <si>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</si>
  <si>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</si>
  <si>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</si>
  <si>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</si>
  <si>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</si>
  <si>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</si>
  <si>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</si>
  <si>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</si>
  <si>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</si>
  <si>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</si>
  <si>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</si>
  <si>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</si>
  <si>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</si>
  <si>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</si>
  <si>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</si>
  <si>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</si>
  <si>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</si>
  <si>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</si>
  <si>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</si>
  <si>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</si>
  <si>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</si>
  <si>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</si>
  <si>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</si>
  <si>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</si>
  <si>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</si>
  <si>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</si>
  <si>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</si>
  <si>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</si>
  <si>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</si>
  <si>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</si>
  <si>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</si>
  <si>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</si>
  <si>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</si>
  <si>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</si>
  <si>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</si>
  <si>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</si>
  <si>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</si>
  <si>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</si>
  <si>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</si>
  <si>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</si>
  <si>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</si>
  <si>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</si>
  <si>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</si>
  <si>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</si>
  <si>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</si>
  <si>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</si>
  <si>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</si>
  <si>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</si>
  <si>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</si>
  <si>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</si>
  <si>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</si>
  <si>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</si>
  <si>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</si>
  <si>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</si>
  <si>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</si>
  <si>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</si>
  <si>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</si>
  <si>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</si>
  <si>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</si>
  <si>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</si>
  <si>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</si>
  <si>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</si>
  <si>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</si>
  <si>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</si>
  <si>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</si>
  <si>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</si>
  <si>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</si>
  <si>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</si>
  <si>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</si>
  <si>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</si>
  <si>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</si>
  <si>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</si>
  <si>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</si>
  <si>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</si>
  <si>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</si>
  <si>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</si>
  <si>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</si>
  <si>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</si>
  <si>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</si>
  <si>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</si>
  <si>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</si>
  <si>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</si>
  <si>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</si>
  <si>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</si>
  <si>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</si>
  <si>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</si>
  <si>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</si>
  <si>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</si>
  <si>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</si>
  <si>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</si>
  <si>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</si>
  <si>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</si>
  <si>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</si>
  <si>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</si>
  <si>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</si>
  <si>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</si>
  <si>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</si>
  <si>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</si>
  <si>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</si>
  <si>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</si>
  <si>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</si>
  <si>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</si>
  <si>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</si>
  <si>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</si>
  <si>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</si>
  <si>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</si>
  <si>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</si>
  <si>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</si>
  <si>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</si>
  <si>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</si>
  <si>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</si>
  <si>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</si>
  <si>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</si>
  <si>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</si>
  <si>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</si>
  <si>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</si>
  <si>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</si>
  <si>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</si>
  <si>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</si>
  <si>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</si>
  <si>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</si>
  <si>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</si>
  <si>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</si>
  <si>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</si>
  <si>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</si>
  <si>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</si>
  <si>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</si>
  <si>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</si>
  <si>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</si>
  <si>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</si>
  <si>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</si>
  <si>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</si>
  <si>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</si>
  <si>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</si>
  <si>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</si>
  <si>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</si>
  <si>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</si>
  <si>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</si>
  <si>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</si>
  <si>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</si>
  <si>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</si>
  <si>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</si>
  <si>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</si>
  <si>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</si>
  <si>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</si>
  <si>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</si>
  <si>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</si>
  <si>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</si>
  <si>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</si>
  <si>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</si>
  <si>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</si>
  <si>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</si>
  <si>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</si>
  <si>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</si>
  <si>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</si>
  <si>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</si>
  <si>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</si>
  <si>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</si>
  <si>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</si>
  <si>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</si>
  <si>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</si>
  <si>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</si>
  <si>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</si>
  <si>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</si>
  <si>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</si>
  <si>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</si>
  <si>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</si>
  <si>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</si>
  <si>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</si>
  <si>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</si>
  <si>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</si>
  <si>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</si>
  <si>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</si>
  <si>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</si>
  <si>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</si>
  <si>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</si>
  <si>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</si>
  <si>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</si>
  <si>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</si>
  <si>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</si>
  <si>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</si>
  <si>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</si>
  <si>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</si>
  <si>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</si>
  <si>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</si>
  <si>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</si>
  <si>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</si>
  <si>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</si>
  <si>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</si>
  <si>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</si>
  <si>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</si>
  <si>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</si>
  <si>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</si>
  <si>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</si>
  <si>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</si>
  <si>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</si>
  <si>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</si>
  <si>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</si>
  <si>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</si>
  <si>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</si>
  <si>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</si>
  <si>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</si>
  <si>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</si>
  <si>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</si>
  <si>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</si>
  <si>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</si>
  <si>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</si>
  <si>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</si>
  <si>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</si>
  <si>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</si>
  <si>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</si>
  <si>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</si>
  <si>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</si>
  <si>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</si>
  <si>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</si>
  <si>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</si>
  <si>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</si>
  <si>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</si>
  <si>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</si>
  <si>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</si>
  <si>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</si>
  <si>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</si>
  <si>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</si>
  <si>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</si>
  <si>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</si>
  <si>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</si>
  <si>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</si>
  <si>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</si>
  <si>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</si>
  <si>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</si>
  <si>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</si>
  <si>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</si>
  <si>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</si>
  <si>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</si>
  <si>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</si>
  <si>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</si>
  <si>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</si>
  <si>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</si>
  <si>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</si>
  <si>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</si>
  <si>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</si>
  <si>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</si>
  <si>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</si>
  <si>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</si>
  <si>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</si>
  <si>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</si>
  <si>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</si>
  <si>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</si>
  <si>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</si>
  <si>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</si>
  <si>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</si>
  <si>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</si>
  <si>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</si>
  <si>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</si>
  <si>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</si>
  <si>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</si>
  <si>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</si>
  <si>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</si>
  <si>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</si>
  <si>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</si>
  <si>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</si>
  <si>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</si>
  <si>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</si>
  <si>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</si>
  <si>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</si>
  <si>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</si>
  <si>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</si>
  <si>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</si>
  <si>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</si>
  <si>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</si>
  <si>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</si>
  <si>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</si>
  <si>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</si>
  <si>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</si>
  <si>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</si>
  <si>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</si>
  <si>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</si>
  <si>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</si>
  <si>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</si>
  <si>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</si>
  <si>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</si>
  <si>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</si>
  <si>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</si>
  <si>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</si>
  <si>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</si>
  <si>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</si>
  <si>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</si>
  <si>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</si>
  <si>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</si>
  <si>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</si>
  <si>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</si>
  <si>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</si>
  <si>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</si>
  <si>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</si>
  <si>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</si>
  <si>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</si>
  <si>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</si>
  <si>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</si>
  <si>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</si>
  <si>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</si>
  <si>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</si>
  <si>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</si>
  <si>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</si>
  <si>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</si>
  <si>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</si>
  <si>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</si>
  <si>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</si>
  <si>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</si>
  <si>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</si>
  <si>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</si>
  <si>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</si>
  <si>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</si>
  <si>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</si>
  <si>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</si>
  <si>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</si>
  <si>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</si>
  <si>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</si>
  <si>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</si>
  <si>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</si>
  <si>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</si>
  <si>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</si>
  <si>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</si>
  <si>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</si>
  <si>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</si>
  <si>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</si>
  <si>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</si>
  <si>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</si>
  <si>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</si>
  <si>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</si>
  <si>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</si>
  <si>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</si>
  <si>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</si>
  <si>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</si>
  <si>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</si>
  <si>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</si>
  <si>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</si>
  <si>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</si>
  <si>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</si>
  <si>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</si>
  <si>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</si>
  <si>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</si>
  <si>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</si>
  <si>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</si>
  <si>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</si>
  <si>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</si>
  <si>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</si>
  <si>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</si>
  <si>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</si>
  <si>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</si>
  <si>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</si>
  <si>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</si>
  <si>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</si>
  <si>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</si>
  <si>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</si>
  <si>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</si>
  <si>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</si>
  <si>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</si>
  <si>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</si>
  <si>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</si>
  <si>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</si>
  <si>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</si>
  <si>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</si>
  <si>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</si>
  <si>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</si>
  <si>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</si>
  <si>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</si>
  <si>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</si>
  <si>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</si>
  <si>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</si>
  <si>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</si>
  <si>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</si>
  <si>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</si>
  <si>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</si>
  <si>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</si>
  <si>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</si>
  <si>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</si>
  <si>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</si>
  <si>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</si>
  <si>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</si>
  <si>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</si>
  <si>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</si>
  <si>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</si>
  <si>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</si>
  <si>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</si>
  <si>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</si>
  <si>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</si>
  <si>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</si>
  <si>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</si>
  <si>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</si>
  <si>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</si>
  <si>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</si>
  <si>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</si>
  <si>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</si>
  <si>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</si>
  <si>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</si>
  <si>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</si>
  <si>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</si>
  <si>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</si>
  <si>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</si>
  <si>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</si>
  <si>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</si>
  <si>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</si>
  <si>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</si>
  <si>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</si>
  <si>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</si>
  <si>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</si>
  <si>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</si>
  <si>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</si>
  <si>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</si>
  <si>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</si>
  <si>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</si>
  <si>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</si>
  <si>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</si>
  <si>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</si>
  <si>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</si>
  <si>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</si>
  <si>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</si>
  <si>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</si>
  <si>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</si>
  <si>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</si>
  <si>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</si>
  <si>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</si>
  <si>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</si>
  <si>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</si>
  <si>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</si>
  <si>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</si>
  <si>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</si>
  <si>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</si>
  <si>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</si>
  <si>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</si>
  <si>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</si>
  <si>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</si>
  <si>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</si>
  <si>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</si>
  <si>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</si>
  <si>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</si>
  <si>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</si>
  <si>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</si>
  <si>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</si>
  <si>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</si>
  <si>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</si>
  <si>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</si>
  <si>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</si>
  <si>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</si>
  <si>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</si>
  <si>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</si>
  <si>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</si>
  <si>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</si>
  <si>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</si>
  <si>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</si>
  <si>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</si>
  <si>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</si>
  <si>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</si>
  <si>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</si>
  <si>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</si>
  <si>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</si>
  <si>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</si>
  <si>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</si>
  <si>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</si>
  <si>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</si>
  <si>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</si>
  <si>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</si>
  <si>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</si>
  <si>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</si>
  <si>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</si>
  <si>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</si>
  <si>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</si>
  <si>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</si>
  <si>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</si>
  <si>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</si>
  <si>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</si>
  <si>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</si>
  <si>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</si>
  <si>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</si>
  <si>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</si>
  <si>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</si>
  <si>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</si>
  <si>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</si>
  <si>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</si>
  <si>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</si>
  <si>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</si>
  <si>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</si>
  <si>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</si>
  <si>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</si>
  <si>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</si>
  <si>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</si>
  <si>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</si>
  <si>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</si>
  <si>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</si>
  <si>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</si>
  <si>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</si>
  <si>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</si>
  <si>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</si>
  <si>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</si>
  <si>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</si>
  <si>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</si>
  <si>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</si>
  <si>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</si>
  <si>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</si>
  <si>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</si>
  <si>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</si>
  <si>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</si>
  <si>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</si>
  <si>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</si>
  <si>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</si>
  <si>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</si>
  <si>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</si>
  <si>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</si>
  <si>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</si>
  <si>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</si>
  <si>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</si>
  <si>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</si>
  <si>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</si>
  <si>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</si>
  <si>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</si>
  <si>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</si>
  <si>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</si>
  <si>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</si>
  <si>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</si>
  <si>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</si>
  <si>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</si>
  <si>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</si>
  <si>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</si>
  <si>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</si>
  <si>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</si>
  <si>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</si>
  <si>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</si>
  <si>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</si>
  <si>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</si>
  <si>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</si>
  <si>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</si>
  <si>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</si>
  <si>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</si>
  <si>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</si>
  <si>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</si>
  <si>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</si>
  <si>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</si>
  <si>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</si>
  <si>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</si>
  <si>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</si>
  <si>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</si>
  <si>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</si>
  <si>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</si>
  <si>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</si>
  <si>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</si>
  <si>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</si>
  <si>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</si>
  <si>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</si>
  <si>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</si>
  <si>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</si>
  <si>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</si>
  <si>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</si>
  <si>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</si>
  <si>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</si>
  <si>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</si>
  <si>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</si>
  <si>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</si>
  <si>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</si>
  <si>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</si>
  <si>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</si>
  <si>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</si>
  <si>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</si>
  <si>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</si>
  <si>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</si>
  <si>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</si>
  <si>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</si>
  <si>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</si>
  <si>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</si>
  <si>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</si>
  <si>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</si>
  <si>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</si>
  <si>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</si>
  <si>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</si>
  <si>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</si>
  <si>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</si>
  <si>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</si>
  <si>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</si>
  <si>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</si>
  <si>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</si>
  <si>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</si>
  <si>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</si>
  <si>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</si>
  <si>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</si>
  <si>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</si>
  <si>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</si>
  <si>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</si>
  <si>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</si>
  <si>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</si>
  <si>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</si>
  <si>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</si>
  <si>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</si>
  <si>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</si>
  <si>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</si>
  <si>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</si>
  <si>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</si>
  <si>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</si>
  <si>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</si>
  <si>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</si>
  <si>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</si>
  <si>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</si>
  <si>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</si>
  <si>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</si>
  <si>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</si>
  <si>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</si>
  <si>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</si>
  <si>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</si>
  <si>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</si>
  <si>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</si>
  <si>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</si>
  <si>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</si>
  <si>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</si>
  <si>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</si>
  <si>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</si>
  <si>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</si>
  <si>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</si>
  <si>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</si>
  <si>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</si>
  <si>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</si>
  <si>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</si>
  <si>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</si>
  <si>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</si>
  <si>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</si>
  <si>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</si>
  <si>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</si>
  <si>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</si>
  <si>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</si>
  <si>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</si>
  <si>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</si>
  <si>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</si>
  <si>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</si>
  <si>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</si>
  <si>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</si>
  <si>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</si>
  <si>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</si>
  <si>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</si>
  <si>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</si>
  <si>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</si>
  <si>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</si>
  <si>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</si>
  <si>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</si>
  <si>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</si>
  <si>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</si>
  <si>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</si>
  <si>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</si>
  <si>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</si>
  <si>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</si>
  <si>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</si>
  <si>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</si>
  <si>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</si>
  <si>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</si>
  <si>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</si>
  <si>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</si>
  <si>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</si>
  <si>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</si>
  <si>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</si>
  <si>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</si>
  <si>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</si>
  <si>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</si>
  <si>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</si>
  <si>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</si>
  <si>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</si>
  <si>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</si>
  <si>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</si>
  <si>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</si>
  <si>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</si>
  <si>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</si>
  <si>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</si>
  <si>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</si>
  <si>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</si>
  <si>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</si>
  <si>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</si>
  <si>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</si>
  <si>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</si>
  <si>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</si>
  <si>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</si>
  <si>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</si>
  <si>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</si>
  <si>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</si>
  <si>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</si>
  <si>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</si>
  <si>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</si>
  <si>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</si>
  <si>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</si>
  <si>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</si>
  <si>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</si>
  <si>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</si>
  <si>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</si>
  <si>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</si>
  <si>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</si>
  <si>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</si>
  <si>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</si>
  <si>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</si>
  <si>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</si>
  <si>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</si>
  <si>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</si>
  <si>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</si>
  <si>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</si>
  <si>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</si>
  <si>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</si>
  <si>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</si>
  <si>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</si>
  <si>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</si>
  <si>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</si>
  <si>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</si>
  <si>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</si>
  <si>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</si>
  <si>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</si>
  <si>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</si>
  <si>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</si>
  <si>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</si>
  <si>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</si>
  <si>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</si>
  <si>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</si>
  <si>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</si>
  <si>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</si>
  <si>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</si>
  <si>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</si>
  <si>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</si>
  <si>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</si>
  <si>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</si>
  <si>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</si>
  <si>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</si>
  <si>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</si>
  <si>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</si>
  <si>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</si>
  <si>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</si>
  <si>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</si>
  <si>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</si>
  <si>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</si>
  <si>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</si>
  <si>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</si>
  <si>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</si>
  <si>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</si>
  <si>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</si>
  <si>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</si>
  <si>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</si>
  <si>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</si>
  <si>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</si>
  <si>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</si>
  <si>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</si>
  <si>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</si>
  <si>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</si>
  <si>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</si>
  <si>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</si>
  <si>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</si>
  <si>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</si>
  <si>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</si>
  <si>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</si>
  <si>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</si>
  <si>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</si>
  <si>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</si>
  <si>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</si>
  <si>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</si>
  <si>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</si>
  <si>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</si>
  <si>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</si>
  <si>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</si>
  <si>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</si>
  <si>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</si>
  <si>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</si>
  <si>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</si>
  <si>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</si>
  <si>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</si>
  <si>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</si>
  <si>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</si>
  <si>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</si>
  <si>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</si>
  <si>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</si>
  <si>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</si>
  <si>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</si>
  <si>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</si>
  <si>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</si>
  <si>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</si>
  <si>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</si>
  <si>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</si>
  <si>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</si>
  <si>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</si>
  <si>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</si>
  <si>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</si>
  <si>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</si>
  <si>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</si>
  <si>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</si>
  <si>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</si>
  <si>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</si>
  <si>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</si>
  <si>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</si>
  <si>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</si>
  <si>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</si>
  <si>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</si>
  <si>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</si>
  <si>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</si>
  <si>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</si>
  <si>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</si>
  <si>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</si>
  <si>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</si>
  <si>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</si>
  <si>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</si>
  <si>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</si>
  <si>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</si>
  <si>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</si>
  <si>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</si>
  <si>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</si>
  <si>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</si>
  <si>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</si>
  <si>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</si>
  <si>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</si>
  <si>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</si>
  <si>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</si>
  <si>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</si>
  <si>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</si>
  <si>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</si>
  <si>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</si>
  <si>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</si>
  <si>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</si>
  <si>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</si>
  <si>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</si>
  <si>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</si>
  <si>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</si>
  <si>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</si>
  <si>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</si>
  <si>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</si>
  <si>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</si>
  <si>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</si>
  <si>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</si>
  <si>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</si>
  <si>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</si>
  <si>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</si>
  <si>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</si>
  <si>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</si>
  <si>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</si>
  <si>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</si>
  <si>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</si>
  <si>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</si>
  <si>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</si>
  <si>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</si>
  <si>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</si>
  <si>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</si>
  <si>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</si>
  <si>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</si>
  <si>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</si>
  <si>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</si>
  <si>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</si>
  <si>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</si>
  <si>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</si>
  <si>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</si>
  <si>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</si>
  <si>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</si>
  <si>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</si>
  <si>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</si>
  <si>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</si>
  <si>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</si>
  <si>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</si>
  <si>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</si>
  <si>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</si>
  <si>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</si>
  <si>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</si>
  <si>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</si>
  <si>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</si>
  <si>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</si>
  <si>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</si>
  <si>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</si>
  <si>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</si>
  <si>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</si>
  <si>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</si>
  <si>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</si>
  <si>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</si>
  <si>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</si>
  <si>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</si>
  <si>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</si>
  <si>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</si>
  <si>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</si>
  <si>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</si>
  <si>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</si>
  <si>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</si>
  <si>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</si>
  <si>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</si>
  <si>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</si>
  <si>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</si>
  <si>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</si>
  <si>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</si>
  <si>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</si>
  <si>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</si>
  <si>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</si>
  <si>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</si>
  <si>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</si>
  <si>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</si>
  <si>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</si>
  <si>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</si>
  <si>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</si>
  <si>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</si>
  <si>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</si>
  <si>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</si>
  <si>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</si>
  <si>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</si>
  <si>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</si>
  <si>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</si>
  <si>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</si>
  <si>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</si>
  <si>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</si>
  <si>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</si>
  <si>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</si>
  <si>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</si>
  <si>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</si>
  <si>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</si>
  <si>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</si>
  <si>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</si>
  <si>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</si>
  <si>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</si>
  <si>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</si>
  <si>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</si>
  <si>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</si>
  <si>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</si>
  <si>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</si>
  <si>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</si>
  <si>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</si>
  <si>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</si>
  <si>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</si>
  <si>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</si>
  <si>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</si>
  <si>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</si>
  <si>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</si>
  <si>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</si>
  <si>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</si>
  <si>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</si>
  <si>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</si>
  <si>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</si>
  <si>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</si>
  <si>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</si>
  <si>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</si>
  <si>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</si>
  <si>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</si>
  <si>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</si>
  <si>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</si>
  <si>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</si>
  <si>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</si>
  <si>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</si>
  <si>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</si>
  <si>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</si>
  <si>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</si>
  <si>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</si>
  <si>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</si>
  <si>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</si>
  <si>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</si>
  <si>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</si>
  <si>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</si>
  <si>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</si>
  <si>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</si>
  <si>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</si>
  <si>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</si>
  <si>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</si>
  <si>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</si>
  <si>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</si>
  <si>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</si>
  <si>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</si>
  <si>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</si>
  <si>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</si>
  <si>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</si>
  <si>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</si>
  <si>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</si>
  <si>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</si>
  <si>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</si>
  <si>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</si>
  <si>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</si>
  <si>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</si>
  <si>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</si>
  <si>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</si>
  <si>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</si>
  <si>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</si>
  <si>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</si>
  <si>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</si>
  <si>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</si>
  <si>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</si>
  <si>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</si>
  <si>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</si>
  <si>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</si>
  <si>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</si>
  <si>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</si>
  <si>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</si>
  <si>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</si>
  <si>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</si>
  <si>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</si>
  <si>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</si>
  <si>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</si>
  <si>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</si>
  <si>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</si>
  <si>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</si>
  <si>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</si>
  <si>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</si>
  <si>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</si>
  <si>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</si>
  <si>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</si>
  <si>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</si>
  <si>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</si>
  <si>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</si>
  <si>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</si>
  <si>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</si>
  <si>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</si>
  <si>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</si>
  <si>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</si>
  <si>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</si>
  <si>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</si>
  <si>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</si>
  <si>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</si>
  <si>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</si>
  <si>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</si>
  <si>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</si>
  <si>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</si>
  <si>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</si>
  <si>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</si>
  <si>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</si>
  <si>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</si>
  <si>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</si>
  <si>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</si>
  <si>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</si>
  <si>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</si>
  <si>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</si>
  <si>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</si>
  <si>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</si>
  <si>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</si>
  <si>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</si>
  <si>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</si>
  <si>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</si>
  <si>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</si>
  <si>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</si>
  <si>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</si>
  <si>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</si>
  <si>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</si>
  <si>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</si>
  <si>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</si>
  <si>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</si>
  <si>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</si>
  <si>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</si>
  <si>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</si>
  <si>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</si>
  <si>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</si>
  <si>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</si>
  <si>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</si>
  <si>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</si>
  <si>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</si>
  <si>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</si>
  <si>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</si>
  <si>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</si>
  <si>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</si>
  <si>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</si>
  <si>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</si>
  <si>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</si>
  <si>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</si>
  <si>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</si>
  <si>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</si>
  <si>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</si>
  <si>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</si>
  <si>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</si>
  <si>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</si>
  <si>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</si>
  <si>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</si>
  <si>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</si>
  <si>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</si>
  <si>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</si>
  <si>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</si>
  <si>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</si>
  <si>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</si>
  <si>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</si>
  <si>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</si>
  <si>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</si>
  <si>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</si>
  <si>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</si>
  <si>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</si>
  <si>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</si>
  <si>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</si>
  <si>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</si>
  <si>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</si>
  <si>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</si>
  <si>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</si>
  <si>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</si>
  <si>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</si>
  <si>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</si>
  <si>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</si>
  <si>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</si>
  <si>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</si>
  <si>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</si>
  <si>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</si>
  <si>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</si>
  <si>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</si>
  <si>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</si>
  <si>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</si>
  <si>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</si>
  <si>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</si>
  <si>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</si>
  <si>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</si>
  <si>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</si>
  <si>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</si>
  <si>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</si>
  <si>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</si>
  <si>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</si>
  <si>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</si>
  <si>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</si>
  <si>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</si>
  <si>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</si>
  <si>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</si>
  <si>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</si>
  <si>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</si>
  <si>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</si>
  <si>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</si>
  <si>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</si>
  <si>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</si>
  <si>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</si>
  <si>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</si>
  <si>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</si>
  <si>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</si>
  <si>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</si>
  <si>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</si>
  <si>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</si>
  <si>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</si>
  <si>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</si>
  <si>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</si>
  <si>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</si>
  <si>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</si>
  <si>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</si>
  <si>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</si>
  <si>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</si>
  <si>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</si>
  <si>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</si>
  <si>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</si>
  <si>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</si>
  <si>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</si>
  <si>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</si>
  <si>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</si>
  <si>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</si>
  <si>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</si>
  <si>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</si>
  <si>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</si>
  <si>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</si>
  <si>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</si>
  <si>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</si>
  <si>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</si>
  <si>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</si>
  <si>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</si>
  <si>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</si>
  <si>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</si>
  <si>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</si>
  <si>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</si>
  <si>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</si>
  <si>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</si>
  <si>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</si>
  <si>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</si>
  <si>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</si>
  <si>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</si>
  <si>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</si>
  <si>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</si>
  <si>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</si>
  <si>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</si>
  <si>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</si>
  <si>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</si>
  <si>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</si>
  <si>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</si>
  <si>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</si>
  <si>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</si>
  <si>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</si>
  <si>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</si>
  <si>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</si>
  <si>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</si>
  <si>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</si>
  <si>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</si>
  <si>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</si>
  <si>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</si>
  <si>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</si>
  <si>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</si>
  <si>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</si>
  <si>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</si>
  <si>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</si>
  <si>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</si>
  <si>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</si>
  <si>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</si>
  <si>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</si>
  <si>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</si>
  <si>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</si>
  <si>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</si>
  <si>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</si>
  <si>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</si>
  <si>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</si>
  <si>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</si>
  <si>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</si>
  <si>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</si>
  <si>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</si>
  <si>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</si>
  <si>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</si>
  <si>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</si>
  <si>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</si>
  <si>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</si>
  <si>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</si>
  <si>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</si>
  <si>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</si>
  <si>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</si>
  <si>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</si>
  <si>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</si>
  <si>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</si>
  <si>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</si>
  <si>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</si>
  <si>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</si>
  <si>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</si>
  <si>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</si>
  <si>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</si>
  <si>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</si>
  <si>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</si>
  <si>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</si>
  <si>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</si>
  <si>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</si>
  <si>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</si>
  <si>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</si>
  <si>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</si>
  <si>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</si>
  <si>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</si>
  <si>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</si>
  <si>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</si>
  <si>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</si>
  <si>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</si>
  <si>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</si>
  <si>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</si>
  <si>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</si>
  <si>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</si>
  <si>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</si>
  <si>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</si>
  <si>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</si>
  <si>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</si>
  <si>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</si>
  <si>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</si>
  <si>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</si>
  <si>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</si>
  <si>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</si>
  <si>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</si>
  <si>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</si>
  <si>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</si>
  <si>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</si>
  <si>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</si>
  <si>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</si>
  <si>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</si>
  <si>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</si>
  <si>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</si>
  <si>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</si>
  <si>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</si>
  <si>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</si>
  <si>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</si>
  <si>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</si>
  <si>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</si>
  <si>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</si>
  <si>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</si>
  <si>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</si>
  <si>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</si>
  <si>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</si>
  <si>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</si>
  <si>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</si>
  <si>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</si>
  <si>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</si>
  <si>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</si>
  <si>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</si>
  <si>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</si>
  <si>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</si>
  <si>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</si>
  <si>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</si>
  <si>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</si>
  <si>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</si>
  <si>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</si>
  <si>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</si>
  <si>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</si>
  <si>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</si>
  <si>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</si>
  <si>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</si>
  <si>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</si>
  <si>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</si>
  <si>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</si>
  <si>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</si>
  <si>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</si>
  <si>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</si>
  <si>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</si>
  <si>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</si>
  <si>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</si>
  <si>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</si>
  <si>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</si>
  <si>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</si>
  <si>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</si>
  <si>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</si>
  <si>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</si>
  <si>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</si>
  <si>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</si>
  <si>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</si>
  <si>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</si>
  <si>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</si>
  <si>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</si>
  <si>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</si>
  <si>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</si>
  <si>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</si>
  <si>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</si>
  <si>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</si>
  <si>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</si>
  <si>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</si>
  <si>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</si>
  <si>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</si>
  <si>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</si>
  <si>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</si>
  <si>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</si>
  <si>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</si>
  <si>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</si>
  <si>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</si>
  <si>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</si>
  <si>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</si>
  <si>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</si>
  <si>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</si>
  <si>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</si>
  <si>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</si>
  <si>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</si>
  <si>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</si>
  <si>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</si>
  <si>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</si>
  <si>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</si>
  <si>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</si>
  <si>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</si>
  <si>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</si>
  <si>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</si>
  <si>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</si>
  <si>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</si>
  <si>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</si>
  <si>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</si>
  <si>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</si>
  <si>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</si>
  <si>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</si>
  <si>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</si>
  <si>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</si>
  <si>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</si>
  <si>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</si>
  <si>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</si>
  <si>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</si>
  <si>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</si>
  <si>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</si>
  <si>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</si>
  <si>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</si>
  <si>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</si>
  <si>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</si>
  <si>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</si>
  <si>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</si>
  <si>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</si>
  <si>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</si>
  <si>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</si>
  <si>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</si>
  <si>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</si>
  <si>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</si>
  <si>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</si>
  <si>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</si>
  <si>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</si>
  <si>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</si>
  <si>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</si>
  <si>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</si>
  <si>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</si>
  <si>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</si>
  <si>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</si>
  <si>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</si>
  <si>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</si>
  <si>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</si>
  <si>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</si>
  <si>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</si>
  <si>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</si>
  <si>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</si>
  <si>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</si>
  <si>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</si>
  <si>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</si>
  <si>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</si>
  <si>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</si>
  <si>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</si>
  <si>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</si>
  <si>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</si>
  <si>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</si>
  <si>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</si>
  <si>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</si>
  <si>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</si>
  <si>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</si>
  <si>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</si>
  <si>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</si>
  <si>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</si>
  <si>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</si>
  <si>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</si>
  <si>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</si>
  <si>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</si>
  <si>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</si>
  <si>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</si>
  <si>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</si>
  <si>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</si>
  <si>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</si>
  <si>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</si>
  <si>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</si>
  <si>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</si>
  <si>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</si>
  <si>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</si>
  <si>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</si>
  <si>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</si>
  <si>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</si>
  <si>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</si>
  <si>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</si>
  <si>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</si>
  <si>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</si>
  <si>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</si>
  <si>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</si>
  <si>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</si>
  <si>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</si>
  <si>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</si>
  <si>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</si>
  <si>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</si>
  <si>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</si>
  <si>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</si>
  <si>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</si>
  <si>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</si>
  <si>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</si>
  <si>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</si>
  <si>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</si>
  <si>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</si>
  <si>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</si>
  <si>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</si>
  <si>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</si>
  <si>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</si>
  <si>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</si>
  <si>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</si>
  <si>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</si>
  <si>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</si>
  <si>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</si>
  <si>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</si>
  <si>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</si>
  <si>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</si>
  <si>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</si>
  <si>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</si>
  <si>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</si>
  <si>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</si>
  <si>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</si>
  <si>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</si>
  <si>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</si>
  <si>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</si>
  <si>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</si>
  <si>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</si>
  <si>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</si>
  <si>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</si>
  <si>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</si>
  <si>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</si>
  <si>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</si>
  <si>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</si>
  <si>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</si>
  <si>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</si>
  <si>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</si>
  <si>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</si>
  <si>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</si>
  <si>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</si>
  <si>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</si>
  <si>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</si>
  <si>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</si>
  <si>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</si>
  <si>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</si>
  <si>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</si>
  <si>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</si>
  <si>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</si>
  <si>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</si>
  <si>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</si>
  <si>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</si>
  <si>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</si>
  <si>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</si>
  <si>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</si>
  <si>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</si>
  <si>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</si>
  <si>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</si>
  <si>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</si>
  <si>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</si>
  <si>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</si>
  <si>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</si>
  <si>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</si>
  <si>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</si>
  <si>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</si>
  <si>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</si>
  <si>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</si>
  <si>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</si>
  <si>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</si>
  <si>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</si>
  <si>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</si>
  <si>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</si>
  <si>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</si>
  <si>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</si>
  <si>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</si>
  <si>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</si>
  <si>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</si>
  <si>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</si>
  <si>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</si>
  <si>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</si>
  <si>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</si>
  <si>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</si>
  <si>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</si>
  <si>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</si>
  <si>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</si>
  <si>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</si>
  <si>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</si>
  <si>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</si>
  <si>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</si>
  <si>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</si>
  <si>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</si>
  <si>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</si>
  <si>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</si>
  <si>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</si>
  <si>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</si>
  <si>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</si>
  <si>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</si>
  <si>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</si>
  <si>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</si>
  <si>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</si>
  <si>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</si>
  <si>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</si>
  <si>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</si>
  <si>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</si>
  <si>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</si>
  <si>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</si>
  <si>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</si>
  <si>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</si>
  <si>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</si>
  <si>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</si>
  <si>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</si>
  <si>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</si>
  <si>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</si>
  <si>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</si>
  <si>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</si>
  <si>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</si>
  <si>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</si>
  <si>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</si>
  <si>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</si>
  <si>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</si>
  <si>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</si>
  <si>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</si>
  <si>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</si>
  <si>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</si>
  <si>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</si>
  <si>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</si>
  <si>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</si>
  <si>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</si>
  <si>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</si>
  <si>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</si>
  <si>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</si>
  <si>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</si>
  <si>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</si>
  <si>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</si>
  <si>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</si>
  <si>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</si>
  <si>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</si>
  <si>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</si>
  <si>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</si>
  <si>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</si>
  <si>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</si>
  <si>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</si>
  <si>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</si>
  <si>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</si>
  <si>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</si>
  <si>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</si>
  <si>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</si>
  <si>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</si>
  <si>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</si>
  <si>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</si>
  <si>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</si>
  <si>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</si>
  <si>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</si>
  <si>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</si>
  <si>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</si>
  <si>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</si>
  <si>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</si>
  <si>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</si>
  <si>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</si>
  <si>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</si>
  <si>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</si>
  <si>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</si>
  <si>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</si>
  <si>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</si>
  <si>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</si>
  <si>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</si>
  <si>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</si>
  <si>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</si>
  <si>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</si>
  <si>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</si>
  <si>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</si>
  <si>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</si>
  <si>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</si>
  <si>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</si>
  <si>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</si>
  <si>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</si>
  <si>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</si>
  <si>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</si>
  <si>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</si>
  <si>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</si>
  <si>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</si>
  <si>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</si>
  <si>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</si>
  <si>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</si>
  <si>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</si>
  <si>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</si>
  <si>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</si>
  <si>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</si>
  <si>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</si>
  <si>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</si>
  <si>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</si>
  <si>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</si>
  <si>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</si>
  <si>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</si>
  <si>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</si>
  <si>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</si>
  <si>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</si>
  <si>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</si>
  <si>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</si>
  <si>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</si>
  <si>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</si>
  <si>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</si>
  <si>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</si>
  <si>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</si>
  <si>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</si>
  <si>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</si>
  <si>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</si>
  <si>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</si>
  <si>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</si>
  <si>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</si>
  <si>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</si>
  <si>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</si>
  <si>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</si>
  <si>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</si>
  <si>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</si>
  <si>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</si>
  <si>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</si>
  <si>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</si>
  <si>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</si>
  <si>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</si>
  <si>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</si>
  <si>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</si>
  <si>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</si>
  <si>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</si>
  <si>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</si>
  <si>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</si>
  <si>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</si>
  <si>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</si>
  <si>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</si>
  <si>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</si>
  <si>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</si>
  <si>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</si>
  <si>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</si>
  <si>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</si>
  <si>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</si>
  <si>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</si>
  <si>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</si>
  <si>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</si>
  <si>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</si>
  <si>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</si>
  <si>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</si>
  <si>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</si>
  <si>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</si>
  <si>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</si>
  <si>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</si>
  <si>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</si>
  <si>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</si>
  <si>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</si>
  <si>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</si>
  <si>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</si>
  <si>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</si>
  <si>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</si>
  <si>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</si>
  <si>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</si>
  <si>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</si>
  <si>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</si>
  <si>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</si>
  <si>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</si>
  <si>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</si>
  <si>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</si>
  <si>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</si>
  <si>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</si>
  <si>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</si>
  <si>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</si>
  <si>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</si>
  <si>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</si>
  <si>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</si>
  <si>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</si>
  <si>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</si>
  <si>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</si>
  <si>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</si>
  <si>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</si>
  <si>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</si>
  <si>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</si>
  <si>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</si>
  <si>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</si>
  <si>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</si>
  <si>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</si>
  <si>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</si>
  <si>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</si>
  <si>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</si>
  <si>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</si>
  <si>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</si>
  <si>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</si>
  <si>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</si>
  <si>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</si>
  <si>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</si>
  <si>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</si>
  <si>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</si>
  <si>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</si>
  <si>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</si>
  <si>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</si>
  <si>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</si>
  <si>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</si>
  <si>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</si>
  <si>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</si>
  <si>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</si>
  <si>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</si>
  <si>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</si>
  <si>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</si>
  <si>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</si>
  <si>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</si>
  <si>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</si>
  <si>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</si>
  <si>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</si>
  <si>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</si>
  <si>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</si>
  <si>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</si>
  <si>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</si>
  <si>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</si>
  <si>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</si>
  <si>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</si>
  <si>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</si>
  <si>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</si>
  <si>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</si>
  <si>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</si>
  <si>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</si>
  <si>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</si>
  <si>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</si>
  <si>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</si>
  <si>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</si>
  <si>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</si>
  <si>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</si>
  <si>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</si>
  <si>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</si>
  <si>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</si>
  <si>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</si>
  <si>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</si>
  <si>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</si>
  <si>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</si>
  <si>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</si>
  <si>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</si>
  <si>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</si>
  <si>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</si>
  <si>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</si>
  <si>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</si>
  <si>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</si>
  <si>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</si>
  <si>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</si>
  <si>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</si>
  <si>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</si>
  <si>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</si>
  <si>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</si>
  <si>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</si>
  <si>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</si>
  <si>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</si>
  <si>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</si>
  <si>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</si>
  <si>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</si>
  <si>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</si>
  <si>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</si>
  <si>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</si>
  <si>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</si>
  <si>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</si>
  <si>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</si>
  <si>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</si>
  <si>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</si>
  <si>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</si>
  <si>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</si>
  <si>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</si>
  <si>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</si>
  <si>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</si>
  <si>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</si>
  <si>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</si>
  <si>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</si>
  <si>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</si>
  <si>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</si>
  <si>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</si>
  <si>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</si>
  <si>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</si>
  <si>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</si>
  <si>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</si>
  <si>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</si>
  <si>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</si>
  <si>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</si>
  <si>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</si>
  <si>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</si>
  <si>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</si>
  <si>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</si>
  <si>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</si>
  <si>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</si>
  <si>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</si>
  <si>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</si>
  <si>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</si>
  <si>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</si>
  <si>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</si>
  <si>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</si>
  <si>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</si>
  <si>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</si>
  <si>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</si>
  <si>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</si>
  <si>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</si>
  <si>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</si>
  <si>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</si>
  <si>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</si>
  <si>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</si>
  <si>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</si>
  <si>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</si>
  <si>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</si>
  <si>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</si>
  <si>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</si>
  <si>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</si>
  <si>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</si>
  <si>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</si>
  <si>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</si>
  <si>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</si>
  <si>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</si>
  <si>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</si>
  <si>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</si>
  <si>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</si>
  <si>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</si>
  <si>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</si>
  <si>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</si>
  <si>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</si>
  <si>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</si>
  <si>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</si>
  <si>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</si>
  <si>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</si>
  <si>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</si>
  <si>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</si>
  <si>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</si>
  <si>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</si>
  <si>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</si>
  <si>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</si>
  <si>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</si>
  <si>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</si>
  <si>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</si>
  <si>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</si>
  <si>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</si>
  <si>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</si>
  <si>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</si>
  <si>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</si>
  <si>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</si>
  <si>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</si>
  <si>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</si>
  <si>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</si>
  <si>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</si>
  <si>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</si>
  <si>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</si>
  <si>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</si>
  <si>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</si>
  <si>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</si>
  <si>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</si>
  <si>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</si>
  <si>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</si>
  <si>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</si>
  <si>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</si>
  <si>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</si>
  <si>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</si>
  <si>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</si>
  <si>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</si>
  <si>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</si>
  <si>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</si>
  <si>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</si>
  <si>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</si>
  <si>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</si>
  <si>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</si>
  <si>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</si>
  <si>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</si>
  <si>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</si>
  <si>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</si>
  <si>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</si>
  <si>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</si>
  <si>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</si>
  <si>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</si>
  <si>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</si>
  <si>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</si>
  <si>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</si>
  <si>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</si>
  <si>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</si>
  <si>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</si>
  <si>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</si>
  <si>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</si>
  <si>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</si>
  <si>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</si>
  <si>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</si>
  <si>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</si>
  <si>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</si>
  <si>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</si>
  <si>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</si>
  <si>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</si>
  <si>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</si>
  <si>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</si>
  <si>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</si>
  <si>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</si>
  <si>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</si>
  <si>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</si>
  <si>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</si>
  <si>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</si>
  <si>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</si>
  <si>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</si>
  <si>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</si>
  <si>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</si>
  <si>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</si>
  <si>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</si>
  <si>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</si>
  <si>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</si>
  <si>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</si>
  <si>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</si>
  <si>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</si>
  <si>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</si>
  <si>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</si>
  <si>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</si>
  <si>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</si>
  <si>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</si>
  <si>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</si>
  <si>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</si>
  <si>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</si>
  <si>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</si>
  <si>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</si>
  <si>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</si>
  <si>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</si>
  <si>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</si>
  <si>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</si>
  <si>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</si>
  <si>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</si>
  <si>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</si>
  <si>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</si>
  <si>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</si>
  <si>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</si>
  <si>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</si>
  <si>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</si>
  <si>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</si>
  <si>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</si>
  <si>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</si>
  <si>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</si>
  <si>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</si>
  <si>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</si>
  <si>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</si>
  <si>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</si>
  <si>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</si>
  <si>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</si>
  <si>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</si>
  <si>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</si>
  <si>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</si>
  <si>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</si>
  <si>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</si>
  <si>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</si>
  <si>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</si>
  <si>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</si>
  <si>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</si>
  <si>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</si>
  <si>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</si>
  <si>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</si>
  <si>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</si>
  <si>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</si>
  <si>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</si>
  <si>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</si>
  <si>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</si>
  <si>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</si>
  <si>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</si>
  <si>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</si>
  <si>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</si>
  <si>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</si>
  <si>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</si>
  <si>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</si>
  <si>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</si>
  <si>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</si>
  <si>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</si>
  <si>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</si>
  <si>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</si>
  <si>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</si>
  <si>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</si>
  <si>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</si>
  <si>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</si>
  <si>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</si>
  <si>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</si>
  <si>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</si>
  <si>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</si>
  <si>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</si>
  <si>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</si>
  <si>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</si>
  <si>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</si>
  <si>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</si>
  <si>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</si>
  <si>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</si>
  <si>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</si>
  <si>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</si>
  <si>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</si>
  <si>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</si>
  <si>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</si>
  <si>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</si>
  <si>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</si>
  <si>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</si>
  <si>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</si>
  <si>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</si>
  <si>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</si>
  <si>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</si>
  <si>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</si>
  <si>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</si>
  <si>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</si>
  <si>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</si>
  <si>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</si>
  <si>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</si>
  <si>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</si>
  <si>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</si>
  <si>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</si>
  <si>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</si>
  <si>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</si>
  <si>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</si>
  <si>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</si>
  <si>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</si>
  <si>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</si>
  <si>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</si>
  <si>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</si>
  <si>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</si>
  <si>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</si>
  <si>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</si>
  <si>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</si>
  <si>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</si>
  <si>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</si>
  <si>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</si>
  <si>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</si>
  <si>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</si>
  <si>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</si>
  <si>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</si>
  <si>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</si>
  <si>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</si>
  <si>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</si>
  <si>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</si>
  <si>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</si>
  <si>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</si>
  <si>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</si>
  <si>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</si>
  <si>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</si>
  <si>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</si>
  <si>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</si>
  <si>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</si>
  <si>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</si>
  <si>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</si>
  <si>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</si>
  <si>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</si>
  <si>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</si>
  <si>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</si>
  <si>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</si>
  <si>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</si>
  <si>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</si>
  <si>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</si>
  <si>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</si>
  <si>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</si>
  <si>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</si>
  <si>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</si>
  <si>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</si>
  <si>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</si>
  <si>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</si>
  <si>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</si>
  <si>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</si>
  <si>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</si>
  <si>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</si>
  <si>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</si>
  <si>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</si>
  <si>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</si>
  <si>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</si>
  <si>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</si>
  <si>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</si>
  <si>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</si>
  <si>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</si>
  <si>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</si>
  <si>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</si>
  <si>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</si>
  <si>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</si>
  <si>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</si>
  <si>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</si>
  <si>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</si>
  <si>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</si>
  <si>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</si>
  <si>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</si>
  <si>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</si>
  <si>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</si>
  <si>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</si>
  <si>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</si>
  <si>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</si>
  <si>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</si>
  <si>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</si>
  <si>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</si>
  <si>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</si>
  <si>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</si>
  <si>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</si>
  <si>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</si>
  <si>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</si>
  <si>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</si>
  <si>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</si>
  <si>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</si>
  <si>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</si>
  <si>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</si>
  <si>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</si>
  <si>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</si>
  <si>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</si>
  <si>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</si>
  <si>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</si>
  <si>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</si>
  <si>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</si>
  <si>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</si>
  <si>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</si>
  <si>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</si>
  <si>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</si>
  <si>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</si>
  <si>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</si>
  <si>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</si>
  <si>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</si>
  <si>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</si>
  <si>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</si>
  <si>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</si>
  <si>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</si>
  <si>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</si>
  <si>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</si>
  <si>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</si>
  <si>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</si>
  <si>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</si>
  <si>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</si>
  <si>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</si>
  <si>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</si>
  <si>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</si>
  <si>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</si>
  <si>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</si>
  <si>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</si>
  <si>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</si>
  <si>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</si>
  <si>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</si>
  <si>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</si>
  <si>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</si>
  <si>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</si>
  <si>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</si>
  <si>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</si>
  <si>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</si>
  <si>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</si>
  <si>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</si>
  <si>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</si>
  <si>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</si>
  <si>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</si>
  <si>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</si>
  <si>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</si>
  <si>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</si>
  <si>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</si>
  <si>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</si>
  <si>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</si>
  <si>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</si>
  <si>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</si>
  <si>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</si>
  <si>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</si>
  <si>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</si>
  <si>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</si>
  <si>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</si>
  <si>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</si>
  <si>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</si>
  <si>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</si>
  <si>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</si>
  <si>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</si>
  <si>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</si>
  <si>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</si>
  <si>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</si>
  <si>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</si>
  <si>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</si>
  <si>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</si>
  <si>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</si>
  <si>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</si>
  <si>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</si>
  <si>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</si>
  <si>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</si>
  <si>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</si>
  <si>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</si>
  <si>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</si>
  <si>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</si>
  <si>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</si>
  <si>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</si>
  <si>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</si>
  <si>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</si>
  <si>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</si>
  <si>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</si>
  <si>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</si>
  <si>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</si>
  <si>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</si>
  <si>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</si>
  <si>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</si>
  <si>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</si>
  <si>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</si>
  <si>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</si>
  <si>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</si>
  <si>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</si>
  <si>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</si>
  <si>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</si>
  <si>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</si>
  <si>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</si>
  <si>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</si>
  <si>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</si>
  <si>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</si>
  <si>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</si>
  <si>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</si>
  <si>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</si>
  <si>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</si>
  <si>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</si>
  <si>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</si>
  <si>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</si>
  <si>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</si>
  <si>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</si>
  <si>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</si>
  <si>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</si>
  <si>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</si>
  <si>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</si>
  <si>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</si>
  <si>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</si>
  <si>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</si>
  <si>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</si>
  <si>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</si>
  <si>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</si>
  <si>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</si>
  <si>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</si>
  <si>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</si>
  <si>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</si>
  <si>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</si>
  <si>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</si>
  <si>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</si>
  <si>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</si>
  <si>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</si>
  <si>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</si>
  <si>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</si>
  <si>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</si>
  <si>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</si>
  <si>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</si>
  <si>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</si>
  <si>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</si>
  <si>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</si>
  <si>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</si>
  <si>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</si>
  <si>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</si>
  <si>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</si>
  <si>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</si>
  <si>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</si>
  <si>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</si>
  <si>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</si>
  <si>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</si>
  <si>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</si>
  <si>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</si>
  <si>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</si>
  <si>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</si>
  <si>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</si>
  <si>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</si>
  <si>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</si>
  <si>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</si>
  <si>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</si>
  <si>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</si>
  <si>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</si>
  <si>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</si>
  <si>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</si>
  <si>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</si>
  <si>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</si>
  <si>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</si>
  <si>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</si>
  <si>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</si>
  <si>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</si>
  <si>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</si>
  <si>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</si>
  <si>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</si>
  <si>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</si>
  <si>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</si>
  <si>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</si>
  <si>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</si>
  <si>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</si>
  <si>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</si>
  <si>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</si>
  <si>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</si>
  <si>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</si>
  <si>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</si>
  <si>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</si>
  <si>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</si>
  <si>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</si>
  <si>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</si>
  <si>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</si>
  <si>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</si>
  <si>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</si>
  <si>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</si>
  <si>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</si>
  <si>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</si>
  <si>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</si>
  <si>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</si>
  <si>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</si>
  <si>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</si>
  <si>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</si>
  <si>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</si>
  <si>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</si>
  <si>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</si>
  <si>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</si>
  <si>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</si>
  <si>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</si>
  <si>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</si>
  <si>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</si>
  <si>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</si>
  <si>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</si>
  <si>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</si>
  <si>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</si>
  <si>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</si>
  <si>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</si>
  <si>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</si>
  <si>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</si>
  <si>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</si>
  <si>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</si>
  <si>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</si>
  <si>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</si>
  <si>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</si>
  <si>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</si>
  <si>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</si>
  <si>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</si>
  <si>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</si>
  <si>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</si>
  <si>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</si>
  <si>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</si>
  <si>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</si>
  <si>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</si>
  <si>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</si>
  <si>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</si>
  <si>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</si>
  <si>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</si>
  <si>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</si>
  <si>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</si>
  <si>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</si>
  <si>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</si>
  <si>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</si>
  <si>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</si>
  <si>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</si>
  <si>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</si>
  <si>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</si>
  <si>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</si>
  <si>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</si>
  <si>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</si>
  <si>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</si>
  <si>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</si>
  <si>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</si>
  <si>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</si>
  <si>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</si>
  <si>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</si>
  <si>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</si>
  <si>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</si>
  <si>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</si>
  <si>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</si>
  <si>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</si>
  <si>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</si>
  <si>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</si>
  <si>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</si>
  <si>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</si>
  <si>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</si>
  <si>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</si>
  <si>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</si>
  <si>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</si>
  <si>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</si>
  <si>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</si>
  <si>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</si>
  <si>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</si>
  <si>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</si>
  <si>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</si>
  <si>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</si>
  <si>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</si>
  <si>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</si>
  <si>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</si>
  <si>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</si>
  <si>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</si>
  <si>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</si>
  <si>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</si>
  <si>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</si>
  <si>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</si>
  <si>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</si>
  <si>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</si>
  <si>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</si>
  <si>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</si>
  <si>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</si>
  <si>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</si>
  <si>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</si>
  <si>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</si>
  <si>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</si>
  <si>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</si>
  <si>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</si>
  <si>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</si>
  <si>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</si>
  <si>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</si>
  <si>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</si>
  <si>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</si>
  <si>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</si>
  <si>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</si>
  <si>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</si>
  <si>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</si>
  <si>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</si>
  <si>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</si>
  <si>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</si>
  <si>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</si>
  <si>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</si>
  <si>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</si>
  <si>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</si>
  <si>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</si>
  <si>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</si>
  <si>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</si>
  <si>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</si>
  <si>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</si>
  <si>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</si>
  <si>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</si>
  <si>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</si>
  <si>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</si>
  <si>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</si>
  <si>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</si>
  <si>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</si>
  <si>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</si>
  <si>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</si>
  <si>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</si>
  <si>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</si>
  <si>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</si>
  <si>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</si>
  <si>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</si>
  <si>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</si>
  <si>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</si>
  <si>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</si>
  <si>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</si>
  <si>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</si>
  <si>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</si>
  <si>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</si>
  <si>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</si>
  <si>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</si>
  <si>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</si>
  <si>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</si>
  <si>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</si>
  <si>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</si>
  <si>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</si>
  <si>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</si>
  <si>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</si>
  <si>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</si>
  <si>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</si>
  <si>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</si>
  <si>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</si>
  <si>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</si>
  <si>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</si>
  <si>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</si>
  <si>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</si>
  <si>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</si>
  <si>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</si>
  <si>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</si>
  <si>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</si>
  <si>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</si>
  <si>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</si>
  <si>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</si>
  <si>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</si>
  <si>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</si>
  <si>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</si>
  <si>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</si>
  <si>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</si>
  <si>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</si>
  <si>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</si>
  <si>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</si>
  <si>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</si>
  <si>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</si>
  <si>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</si>
  <si>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</si>
  <si>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</si>
  <si>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</si>
  <si>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</si>
  <si>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</si>
  <si>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</si>
  <si>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</si>
  <si>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</si>
  <si>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</si>
  <si>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</si>
  <si>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</si>
  <si>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</si>
  <si>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</si>
  <si>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</si>
  <si>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</si>
  <si>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</si>
  <si>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</si>
  <si>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</si>
  <si>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</si>
  <si>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</si>
  <si>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</si>
  <si>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</si>
  <si>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</si>
  <si>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</si>
  <si>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</si>
  <si>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</si>
  <si>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</si>
  <si>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</si>
  <si>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</si>
  <si>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</si>
  <si>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</si>
  <si>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</si>
  <si>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</si>
  <si>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</si>
  <si>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</si>
  <si>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</si>
  <si>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</si>
  <si>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</si>
  <si>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</si>
  <si>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</si>
  <si>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</si>
  <si>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</si>
  <si>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</si>
  <si>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</si>
  <si>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</si>
  <si>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</si>
  <si>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</si>
  <si>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</si>
  <si>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</si>
  <si>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</si>
  <si>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</si>
  <si>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</si>
  <si>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</si>
  <si>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</si>
  <si>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</si>
  <si>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</si>
  <si>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</si>
  <si>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</si>
  <si>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</si>
  <si>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</si>
  <si>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</si>
  <si>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</si>
  <si>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</si>
  <si>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</si>
  <si>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</si>
  <si>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</si>
  <si>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</si>
  <si>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</si>
  <si>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</si>
  <si>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</si>
  <si>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</si>
  <si>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</si>
  <si>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</si>
  <si>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</si>
  <si>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</si>
  <si>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</si>
  <si>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</si>
  <si>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</si>
  <si>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</si>
  <si>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</si>
  <si>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</si>
  <si>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</si>
  <si>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</si>
  <si>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</si>
  <si>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</si>
  <si>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</si>
  <si>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</si>
  <si>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</si>
  <si>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</si>
  <si>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</si>
  <si>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</si>
  <si>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</si>
  <si>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</si>
  <si>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</si>
  <si>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</si>
  <si>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</si>
  <si>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</si>
  <si>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</si>
  <si>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</si>
  <si>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</si>
  <si>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</si>
  <si>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</si>
  <si>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</si>
  <si>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</si>
  <si>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</si>
  <si>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</si>
  <si>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</si>
  <si>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</si>
  <si>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</si>
  <si>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</si>
  <si>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</si>
  <si>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</si>
  <si>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</si>
  <si>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</si>
  <si>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</si>
  <si>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</si>
  <si>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</si>
  <si>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</si>
  <si>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</si>
  <si>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</si>
  <si>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</si>
  <si>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</si>
  <si>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</si>
  <si>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</si>
  <si>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</si>
  <si>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</si>
  <si>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</si>
  <si>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</si>
  <si>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</si>
  <si>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</si>
  <si>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</si>
  <si>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</si>
  <si>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</si>
  <si>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</si>
  <si>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</si>
  <si>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</si>
  <si>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</si>
  <si>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</si>
  <si>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</si>
  <si>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</si>
  <si>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</si>
  <si>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</si>
  <si>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</si>
  <si>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</si>
  <si>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</si>
  <si>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</si>
  <si>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</si>
  <si>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</si>
  <si>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</si>
  <si>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</si>
  <si>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</si>
  <si>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</si>
  <si>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</si>
  <si>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</si>
  <si>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</si>
  <si>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</si>
  <si>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</si>
  <si>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</si>
  <si>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</si>
  <si>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</si>
  <si>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</si>
  <si>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</si>
  <si>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</si>
  <si>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</si>
  <si>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</si>
  <si>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</si>
  <si>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</si>
  <si>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</si>
  <si>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</si>
  <si>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</si>
  <si>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</si>
  <si>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</si>
  <si>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</si>
  <si>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</si>
  <si>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</si>
  <si>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</si>
  <si>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</si>
  <si>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</si>
  <si>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</si>
  <si>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</si>
  <si>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</si>
  <si>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</si>
  <si>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</si>
  <si>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</si>
  <si>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</si>
  <si>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</si>
  <si>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</si>
  <si>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</si>
  <si>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</si>
  <si>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</si>
  <si>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</si>
  <si>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</si>
  <si>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</si>
  <si>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</si>
  <si>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</si>
  <si>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</si>
  <si>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</si>
  <si>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</si>
  <si>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</si>
  <si>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</si>
  <si>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</si>
  <si>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</si>
  <si>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</si>
  <si>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</si>
  <si>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</si>
  <si>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</si>
  <si>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</si>
  <si>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</si>
  <si>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</si>
  <si>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</si>
  <si>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</si>
  <si>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</si>
  <si>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</si>
  <si>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</si>
  <si>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</si>
  <si>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</si>
  <si>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</si>
  <si>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</si>
  <si>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</si>
  <si>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</si>
  <si>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</si>
  <si>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</si>
  <si>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</si>
  <si>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</si>
  <si>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</si>
  <si>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</si>
  <si>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</si>
  <si>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</si>
  <si>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</si>
  <si>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</si>
  <si>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</si>
  <si>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</si>
  <si>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</si>
  <si>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</si>
  <si>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</si>
  <si>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</si>
  <si>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</si>
  <si>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</si>
  <si>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</si>
  <si>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</si>
  <si>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</si>
  <si>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</si>
  <si>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</si>
  <si>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</si>
  <si>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</si>
  <si>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</si>
  <si>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</si>
  <si>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</si>
  <si>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</si>
  <si>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</si>
  <si>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</si>
  <si>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</si>
  <si>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</si>
  <si>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</si>
  <si>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</si>
  <si>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</si>
  <si>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</si>
  <si>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</si>
  <si>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</si>
  <si>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</si>
  <si>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</si>
  <si>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</si>
  <si>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</si>
  <si>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</si>
  <si>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</si>
  <si>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</si>
  <si>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</si>
  <si>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</si>
  <si>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</si>
  <si>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</si>
  <si>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</si>
  <si>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</si>
  <si>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</si>
  <si>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</si>
  <si>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</si>
  <si>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</si>
  <si>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</si>
  <si>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</si>
  <si>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</si>
  <si>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</si>
  <si>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</si>
  <si>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</si>
  <si>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</si>
  <si>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</si>
  <si>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</si>
  <si>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</si>
  <si>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</si>
  <si>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</si>
  <si>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</si>
  <si>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</si>
  <si>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</si>
  <si>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</si>
  <si>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</si>
  <si>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</si>
  <si>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</si>
  <si>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</si>
  <si>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</si>
  <si>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</si>
  <si>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</si>
  <si>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</si>
  <si>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</si>
  <si>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</si>
  <si>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</si>
  <si>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</si>
  <si>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</si>
  <si>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</si>
  <si>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</si>
  <si>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</si>
  <si>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</si>
  <si>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</si>
  <si>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</si>
  <si>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</si>
  <si>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</si>
  <si>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</si>
  <si>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</si>
  <si>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</si>
  <si>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</si>
  <si>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</si>
  <si>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</si>
  <si>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</si>
  <si>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</si>
  <si>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</si>
  <si>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</si>
  <si>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</si>
  <si>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</si>
  <si>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</si>
  <si>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</si>
  <si>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</si>
  <si>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</si>
  <si>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</si>
  <si>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</si>
  <si>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</si>
  <si>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</si>
  <si>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</si>
  <si>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</si>
  <si>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</si>
  <si>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</si>
  <si>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</si>
  <si>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</si>
  <si>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</si>
  <si>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</si>
  <si>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</si>
  <si>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</si>
  <si>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</si>
  <si>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</si>
  <si>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</si>
  <si>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</si>
  <si>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</si>
  <si>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</si>
  <si>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</si>
  <si>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</si>
  <si>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</si>
  <si>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</si>
  <si>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</si>
  <si>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</si>
  <si>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</si>
  <si>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</si>
  <si>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</si>
  <si>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</si>
  <si>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</si>
  <si>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</si>
  <si>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</si>
  <si>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</si>
  <si>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</si>
  <si>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</si>
  <si>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</si>
  <si>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</si>
  <si>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</si>
  <si>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</si>
  <si>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</si>
  <si>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</si>
  <si>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</si>
  <si>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</si>
  <si>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</si>
  <si>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</si>
  <si>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</si>
  <si>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</si>
  <si>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</si>
  <si>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</si>
  <si>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</si>
  <si>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</si>
  <si>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</si>
  <si>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</si>
  <si>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</si>
  <si>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</si>
  <si>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</si>
  <si>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</si>
  <si>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</si>
  <si>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</si>
  <si>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</si>
  <si>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</si>
  <si>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</si>
  <si>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</si>
  <si>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</si>
  <si>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</si>
  <si>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</si>
  <si>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</si>
  <si>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</si>
  <si>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</si>
  <si>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</si>
  <si>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</si>
  <si>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</si>
  <si>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</si>
  <si>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</si>
  <si>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</si>
  <si>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</si>
  <si>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</si>
  <si>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</si>
  <si>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</si>
  <si>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</si>
  <si>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</si>
  <si>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</si>
  <si>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</si>
  <si>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</si>
  <si>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</si>
  <si>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</si>
  <si>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</si>
  <si>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</si>
  <si>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</si>
  <si>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</si>
  <si>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</si>
  <si>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</si>
  <si>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</si>
  <si>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</si>
  <si>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</si>
  <si>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</si>
  <si>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</si>
  <si>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</si>
  <si>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</si>
  <si>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</si>
  <si>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</si>
  <si>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</si>
  <si>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</si>
  <si>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</si>
  <si>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</si>
  <si>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</si>
  <si>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</si>
  <si>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</si>
  <si>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</si>
  <si>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</si>
  <si>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</si>
  <si>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</si>
  <si>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</si>
  <si>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</si>
  <si>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</si>
  <si>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</si>
  <si>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</si>
  <si>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</si>
  <si>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</si>
  <si>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</si>
  <si>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</si>
  <si>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</si>
  <si>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</si>
  <si>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</si>
  <si>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</si>
  <si>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</si>
  <si>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</si>
  <si>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</si>
  <si>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</si>
  <si>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</si>
  <si>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</si>
  <si>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</si>
  <si>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</si>
  <si>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</si>
  <si>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</si>
  <si>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</si>
  <si>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</si>
  <si>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</si>
  <si>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</si>
  <si>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</si>
  <si>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</si>
  <si>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</si>
  <si>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</si>
  <si>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</si>
  <si>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</si>
  <si>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</si>
  <si>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</si>
  <si>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</si>
  <si>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</si>
  <si>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</si>
  <si>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</si>
  <si>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</si>
  <si>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</si>
  <si>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</si>
  <si>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</si>
  <si>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</si>
  <si>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</si>
  <si>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</si>
  <si>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</si>
  <si>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</si>
  <si>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</si>
  <si>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</si>
  <si>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</si>
  <si>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</si>
  <si>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</si>
  <si>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</si>
  <si>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</si>
  <si>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</si>
  <si>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</si>
  <si>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</si>
  <si>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</si>
  <si>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</si>
  <si>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</si>
  <si>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</si>
  <si>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</si>
  <si>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</si>
  <si>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</si>
  <si>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</si>
  <si>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</si>
  <si>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</si>
  <si>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</si>
  <si>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</si>
  <si>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</si>
  <si>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</si>
  <si>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</si>
  <si>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</si>
  <si>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</si>
  <si>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</si>
  <si>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</si>
  <si>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</si>
  <si>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</si>
  <si>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</si>
  <si>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</si>
  <si>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</si>
  <si>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</si>
  <si>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</si>
  <si>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</si>
  <si>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</si>
  <si>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</si>
  <si>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</si>
  <si>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</si>
  <si>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</si>
  <si>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</si>
  <si>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</si>
  <si>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</si>
  <si>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</si>
  <si>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</si>
  <si>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</si>
  <si>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</si>
  <si>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</si>
  <si>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</si>
  <si>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</si>
  <si>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</si>
  <si>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</si>
  <si>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</si>
  <si>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</si>
  <si>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</si>
  <si>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</si>
  <si>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</si>
  <si>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</si>
  <si>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</si>
  <si>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</si>
  <si>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</si>
  <si>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</si>
  <si>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</si>
  <si>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</si>
  <si>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</si>
  <si>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</si>
  <si>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</si>
  <si>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</si>
  <si>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</si>
  <si>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</si>
  <si>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</si>
  <si>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</si>
  <si>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</si>
  <si>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</si>
  <si>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</si>
  <si>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</si>
  <si>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</si>
  <si>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</si>
  <si>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</si>
  <si>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</si>
  <si>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</si>
  <si>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</si>
  <si>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</si>
  <si>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</si>
  <si>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</si>
  <si>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</si>
  <si>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</si>
  <si>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</si>
  <si>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</si>
  <si>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</si>
  <si>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</si>
  <si>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</si>
  <si>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</si>
  <si>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</si>
  <si>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</si>
  <si>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</si>
  <si>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</si>
  <si>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</si>
  <si>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</si>
  <si>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</si>
  <si>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</si>
  <si>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</si>
  <si>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</si>
  <si>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</si>
  <si>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</si>
  <si>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</si>
  <si>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</si>
  <si>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</si>
  <si>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</si>
  <si>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</si>
  <si>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</si>
  <si>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</si>
  <si>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</si>
  <si>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</si>
  <si>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</si>
  <si>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</si>
  <si>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</si>
  <si>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</si>
  <si>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</si>
  <si>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</si>
  <si>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</si>
  <si>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</si>
  <si>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</si>
  <si>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</si>
  <si>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</si>
  <si>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</si>
  <si>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</si>
  <si>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</si>
  <si>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</si>
  <si>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</si>
  <si>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</si>
  <si>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</si>
  <si>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</si>
  <si>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</si>
  <si>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</si>
  <si>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</si>
  <si>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</si>
  <si>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</si>
  <si>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</si>
  <si>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</si>
  <si>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</si>
  <si>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</si>
  <si>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</si>
  <si>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</si>
  <si>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</si>
  <si>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</si>
  <si>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</si>
  <si>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</si>
  <si>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</si>
  <si>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</si>
  <si>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</si>
  <si>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</si>
  <si>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</si>
  <si>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</si>
  <si>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</si>
  <si>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</si>
  <si>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</si>
  <si>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</si>
  <si>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</si>
  <si>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</si>
  <si>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</si>
  <si>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</si>
  <si>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</si>
  <si>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</si>
  <si>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</si>
  <si>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</si>
  <si>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</si>
  <si>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</si>
  <si>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</si>
  <si>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</si>
  <si>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</si>
  <si>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</si>
  <si>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</si>
  <si>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</si>
  <si>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</si>
  <si>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</si>
  <si>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</si>
  <si>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</si>
  <si>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</si>
  <si>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</si>
  <si>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</si>
  <si>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</si>
  <si>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</si>
  <si>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</si>
  <si>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</si>
  <si>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</si>
  <si>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</si>
  <si>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</si>
  <si>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</si>
  <si>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</si>
  <si>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</si>
  <si>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</si>
  <si>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</si>
  <si>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</si>
  <si>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</si>
  <si>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</si>
  <si>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</si>
  <si>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</si>
  <si>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</si>
  <si>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</si>
  <si>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</si>
  <si>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</si>
  <si>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</si>
  <si>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</si>
  <si>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</si>
  <si>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</si>
  <si>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</si>
  <si>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</si>
  <si>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</si>
  <si>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</si>
  <si>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</si>
  <si>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</si>
  <si>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</si>
  <si>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</si>
  <si>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</si>
  <si>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</si>
  <si>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</si>
  <si>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</si>
  <si>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</si>
  <si>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</si>
  <si>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</si>
  <si>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</si>
  <si>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</si>
  <si>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</si>
  <si>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</si>
  <si>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</si>
  <si>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</si>
  <si>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</si>
  <si>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</si>
  <si>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</si>
  <si>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</si>
  <si>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</si>
  <si>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</si>
  <si>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</si>
  <si>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</si>
  <si>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</si>
  <si>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</si>
  <si>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</si>
  <si>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</si>
  <si>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</si>
  <si>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</si>
  <si>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</si>
  <si>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</si>
  <si>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</si>
  <si>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</si>
  <si>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</si>
  <si>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</si>
  <si>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</si>
  <si>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</si>
  <si>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</si>
  <si>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</si>
  <si>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</si>
  <si>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</si>
  <si>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</si>
  <si>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</si>
  <si>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</si>
  <si>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</si>
  <si>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</si>
  <si>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</si>
  <si>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</si>
  <si>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</si>
  <si>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</si>
  <si>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</si>
  <si>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</si>
  <si>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</si>
  <si>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</si>
  <si>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</si>
  <si>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</si>
  <si>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</si>
  <si>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</si>
  <si>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</si>
  <si>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</si>
  <si>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</si>
  <si>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</si>
  <si>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</si>
  <si>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</si>
  <si>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</si>
  <si>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</si>
  <si>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</si>
  <si>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</si>
  <si>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</si>
  <si>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</si>
  <si>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</si>
  <si>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</si>
  <si>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</si>
  <si>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</si>
  <si>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</si>
  <si>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</si>
  <si>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</si>
  <si>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</si>
  <si>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</si>
  <si>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</si>
  <si>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</si>
  <si>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</si>
  <si>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</si>
  <si>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</si>
  <si>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</si>
  <si>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</si>
  <si>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</si>
  <si>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</si>
  <si>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</si>
  <si>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</si>
  <si>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</si>
  <si>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</si>
  <si>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</si>
  <si>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</si>
  <si>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</si>
  <si>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</si>
  <si>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</si>
  <si>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</si>
  <si>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</si>
  <si>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</si>
  <si>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</si>
  <si>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</si>
  <si>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</si>
  <si>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</si>
  <si>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</si>
  <si>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</si>
  <si>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</si>
  <si>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</si>
  <si>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</si>
  <si>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</si>
  <si>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</si>
  <si>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</si>
  <si>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</si>
  <si>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</si>
  <si>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</si>
  <si>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</si>
  <si>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</si>
  <si>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</si>
  <si>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</si>
  <si>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</si>
  <si>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</si>
  <si>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</si>
  <si>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</si>
  <si>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</si>
  <si>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</si>
  <si>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</si>
  <si>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</si>
  <si>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</si>
  <si>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</si>
  <si>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</si>
  <si>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</si>
  <si>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</si>
  <si>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</si>
  <si>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</si>
  <si>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</si>
  <si>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</si>
  <si>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</si>
  <si>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</si>
  <si>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</si>
  <si>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</si>
  <si>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</si>
  <si>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</si>
  <si>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</si>
  <si>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</si>
  <si>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</si>
  <si>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</si>
  <si>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</si>
  <si>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</si>
  <si>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</si>
  <si>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</si>
  <si>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</si>
  <si>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</si>
  <si>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</si>
  <si>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</si>
  <si>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</si>
  <si>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</si>
  <si>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</si>
  <si>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</si>
  <si>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</si>
  <si>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</si>
  <si>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</si>
  <si>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</si>
  <si>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</si>
  <si>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</si>
  <si>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</si>
  <si>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</si>
  <si>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</si>
  <si>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</si>
  <si>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</si>
  <si>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</si>
  <si>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</si>
  <si>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</si>
  <si>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</si>
  <si>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</si>
  <si>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</si>
  <si>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</si>
  <si>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</si>
  <si>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</si>
  <si>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</si>
  <si>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</si>
  <si>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</si>
  <si>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</si>
  <si>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</si>
  <si>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</si>
  <si>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</si>
  <si>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</si>
  <si>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</si>
  <si>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</si>
  <si>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</si>
  <si>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</si>
  <si>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</si>
  <si>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</si>
  <si>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</si>
  <si>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</si>
  <si>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</si>
  <si>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</si>
  <si>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</si>
  <si>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</si>
  <si>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</si>
  <si>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</si>
  <si>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</si>
  <si>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</si>
  <si>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</si>
  <si>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</si>
  <si>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</si>
  <si>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</si>
  <si>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</si>
  <si>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</si>
  <si>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</si>
  <si>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</si>
  <si>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</si>
  <si>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</si>
  <si>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</si>
  <si>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</si>
  <si>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</si>
  <si>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</si>
  <si>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</si>
  <si>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</si>
  <si>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</si>
  <si>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</si>
  <si>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</si>
  <si>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</si>
  <si>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</si>
  <si>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</si>
  <si>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</si>
  <si>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</si>
  <si>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</si>
  <si>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</si>
  <si>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</si>
  <si>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</si>
  <si>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</si>
  <si>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</si>
  <si>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</si>
  <si>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</si>
  <si>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</si>
  <si>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</si>
  <si>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</si>
  <si>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</si>
  <si>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</si>
  <si>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</si>
  <si>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</si>
  <si>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</si>
  <si>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</si>
  <si>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</si>
  <si>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</si>
  <si>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</si>
  <si>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</si>
  <si>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</si>
  <si>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</si>
  <si>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</si>
  <si>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</si>
  <si>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</si>
  <si>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</si>
  <si>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</si>
  <si>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</si>
  <si>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</si>
  <si>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</si>
  <si>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</si>
  <si>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</si>
  <si>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</si>
  <si>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</si>
  <si>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</si>
  <si>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</si>
  <si>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</si>
  <si>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</si>
  <si>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</si>
  <si>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</si>
  <si>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</si>
  <si>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</si>
  <si>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</si>
  <si>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</si>
  <si>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</si>
  <si>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</si>
  <si>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</si>
  <si>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</si>
  <si>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</si>
  <si>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</si>
  <si>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</si>
  <si>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</si>
  <si>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</si>
  <si>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</si>
  <si>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</si>
  <si>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</si>
  <si>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</si>
  <si>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</si>
  <si>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</si>
  <si>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</si>
  <si>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</si>
  <si>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</si>
  <si>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</si>
  <si>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</si>
  <si>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</si>
  <si>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</si>
  <si>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</si>
  <si>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</si>
  <si>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</si>
  <si>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</si>
  <si>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</si>
  <si>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</si>
  <si>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</si>
  <si>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</si>
  <si>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</si>
  <si>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</si>
  <si>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</si>
  <si>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</si>
  <si>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</si>
  <si>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</si>
  <si>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</si>
  <si>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</si>
  <si>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</si>
  <si>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</si>
  <si>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</si>
  <si>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</si>
  <si>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</si>
  <si>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</si>
  <si>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</si>
  <si>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</si>
  <si>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</si>
  <si>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</si>
  <si>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</si>
  <si>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</si>
  <si>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</si>
  <si>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</si>
  <si>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</si>
  <si>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</si>
  <si>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</si>
  <si>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</si>
  <si>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</si>
  <si>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</si>
  <si>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</si>
  <si>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</si>
  <si>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</si>
  <si>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</si>
  <si>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</si>
  <si>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</si>
  <si>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</si>
  <si>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</si>
  <si>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</si>
  <si>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</si>
  <si>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</si>
  <si>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</si>
  <si>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</si>
  <si>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</si>
  <si>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</si>
  <si>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</si>
  <si>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</si>
  <si>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</si>
  <si>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</si>
  <si>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</si>
  <si>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</si>
  <si>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</si>
  <si>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</si>
  <si>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</si>
  <si>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</si>
  <si>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</si>
  <si>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</si>
  <si>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</si>
  <si>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</si>
  <si>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</si>
  <si>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</si>
  <si>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</si>
  <si>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</si>
  <si>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</si>
  <si>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</si>
  <si>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</si>
  <si>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</si>
  <si>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</si>
  <si>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</si>
  <si>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</si>
  <si>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</si>
  <si>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</si>
  <si>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</si>
  <si>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</si>
  <si>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</si>
  <si>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</si>
  <si>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</si>
  <si>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</si>
  <si>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</si>
  <si>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</si>
  <si>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</si>
  <si>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</si>
  <si>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</si>
  <si>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</si>
  <si>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</si>
  <si>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</si>
  <si>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</si>
  <si>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</si>
  <si>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</si>
  <si>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</si>
  <si>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</si>
  <si>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</si>
  <si>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</si>
  <si>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</si>
  <si>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</si>
  <si>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</si>
  <si>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</si>
  <si>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</si>
  <si>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</si>
  <si>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</si>
  <si>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</si>
  <si>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</si>
  <si>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</si>
  <si>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</si>
  <si>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</si>
  <si>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</si>
  <si>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</si>
  <si>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</si>
  <si>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</si>
  <si>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</si>
  <si>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</si>
  <si>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</si>
  <si>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</si>
  <si>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</si>
  <si>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</si>
  <si>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</si>
  <si>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</si>
  <si>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</si>
  <si>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</si>
  <si>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</si>
  <si>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</si>
  <si>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</si>
  <si>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</si>
  <si>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</si>
  <si>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</si>
  <si>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</si>
  <si>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</si>
  <si>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</si>
  <si>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</si>
  <si>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</si>
  <si>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</si>
  <si>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</si>
  <si>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</si>
  <si>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</si>
  <si>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</si>
  <si>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</si>
  <si>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</si>
  <si>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</si>
  <si>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</si>
  <si>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</si>
  <si>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</si>
  <si>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</si>
  <si>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</si>
  <si>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</si>
  <si>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</si>
  <si>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</si>
  <si>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</si>
  <si>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</si>
  <si>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</si>
  <si>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</si>
  <si>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</si>
  <si>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</si>
  <si>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</si>
  <si>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</si>
  <si>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</si>
  <si>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</si>
  <si>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</si>
  <si>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</si>
  <si>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</si>
  <si>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</si>
  <si>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</si>
  <si>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</si>
  <si>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</si>
  <si>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</si>
  <si>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</si>
  <si>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</si>
  <si>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</si>
  <si>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</si>
  <si>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</si>
  <si>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</si>
  <si>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</si>
  <si>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</si>
  <si>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</si>
  <si>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</si>
  <si>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</si>
  <si>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</si>
  <si>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</si>
  <si>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</si>
  <si>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</si>
  <si>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</si>
  <si>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</si>
  <si>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</si>
  <si>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</si>
  <si>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</si>
  <si>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</si>
  <si>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</si>
  <si>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</si>
  <si>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</si>
  <si>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</si>
  <si>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</si>
  <si>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</si>
  <si>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</si>
  <si>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</si>
  <si>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</si>
  <si>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</si>
  <si>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</si>
  <si>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</si>
  <si>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</si>
  <si>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</si>
  <si>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</si>
  <si>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</si>
  <si>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</si>
  <si>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</si>
  <si>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</si>
  <si>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</si>
  <si>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</si>
  <si>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</si>
  <si>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</si>
  <si>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</si>
  <si>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</si>
  <si>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</si>
  <si>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</si>
  <si>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</si>
  <si>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</si>
  <si>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</si>
  <si>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</si>
  <si>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</si>
  <si>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</si>
  <si>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</si>
  <si>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</si>
  <si>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</si>
  <si>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</si>
  <si>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</si>
  <si>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</si>
  <si>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</si>
  <si>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</si>
  <si>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</si>
  <si>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</si>
  <si>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</si>
  <si>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</si>
  <si>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</si>
  <si>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</si>
  <si>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</si>
  <si>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</si>
  <si>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</si>
  <si>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</si>
  <si>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</si>
  <si>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</si>
  <si>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</si>
  <si>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</si>
  <si>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</si>
  <si>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</si>
  <si>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</si>
  <si>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</si>
  <si>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</si>
  <si>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</si>
  <si>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</si>
  <si>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</si>
  <si>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</si>
  <si>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</si>
  <si>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</si>
  <si>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</si>
  <si>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</si>
  <si>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</si>
  <si>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</si>
  <si>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</si>
  <si>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</si>
  <si>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</si>
  <si>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</si>
  <si>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</si>
  <si>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</si>
  <si>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</si>
  <si>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</si>
  <si>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</si>
  <si>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</si>
  <si>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</si>
  <si>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</si>
  <si>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</si>
  <si>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</si>
  <si>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</si>
  <si>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</si>
  <si>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</si>
  <si>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</si>
  <si>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</si>
  <si>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</si>
  <si>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</si>
  <si>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</si>
  <si>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</si>
  <si>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</si>
  <si>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</si>
  <si>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</si>
  <si>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</si>
  <si>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</si>
  <si>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</si>
  <si>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</si>
  <si>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</si>
  <si>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</si>
  <si>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</si>
  <si>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</si>
  <si>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</si>
  <si>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</si>
  <si>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</si>
  <si>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</si>
  <si>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</si>
  <si>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</si>
  <si>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</si>
  <si>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</si>
  <si>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</si>
  <si>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</si>
  <si>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</si>
  <si>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</si>
  <si>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</si>
  <si>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</si>
  <si>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</si>
  <si>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</si>
  <si>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</si>
  <si>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</si>
  <si>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</si>
  <si>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</si>
  <si>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</si>
  <si>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</si>
  <si>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</si>
  <si>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</si>
  <si>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</si>
  <si>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</si>
  <si>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</si>
  <si>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</si>
  <si>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</si>
  <si>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</si>
  <si>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</si>
  <si>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</si>
  <si>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</si>
  <si>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</si>
  <si>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</si>
  <si>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</si>
  <si>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</si>
  <si>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</si>
  <si>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</si>
  <si>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</si>
  <si>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</si>
  <si>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</si>
  <si>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</si>
  <si>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</si>
  <si>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</si>
  <si>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</si>
  <si>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</si>
  <si>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</si>
  <si>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</si>
  <si>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</si>
  <si>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</si>
  <si>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</si>
  <si>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</si>
  <si>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</si>
  <si>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</si>
  <si>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</si>
  <si>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</si>
  <si>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</si>
  <si>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</si>
  <si>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</si>
  <si>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</si>
  <si>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</si>
  <si>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</si>
  <si>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</si>
  <si>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</si>
  <si>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</si>
  <si>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</si>
  <si>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</si>
  <si>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</si>
  <si>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</si>
  <si>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</si>
  <si>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</si>
  <si>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</si>
  <si>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</si>
  <si>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</si>
  <si>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</si>
  <si>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</si>
  <si>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</si>
  <si>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</si>
  <si>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</si>
  <si>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</si>
  <si>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</si>
  <si>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</si>
  <si>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</si>
  <si>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</si>
  <si>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</si>
  <si>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</si>
  <si>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</si>
  <si>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</si>
  <si>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</si>
  <si>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</si>
  <si>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</si>
  <si>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</si>
  <si>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</si>
  <si>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</si>
  <si>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</si>
  <si>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</si>
  <si>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</si>
  <si>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</si>
  <si>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</si>
  <si>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</si>
  <si>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</si>
  <si>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</si>
  <si>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</si>
  <si>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</si>
  <si>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</si>
  <si>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</si>
  <si>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</si>
  <si>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</si>
  <si>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</si>
  <si>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</si>
  <si>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</si>
  <si>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</si>
  <si>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</si>
  <si>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</si>
  <si>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</si>
  <si>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</si>
  <si>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</si>
  <si>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</si>
  <si>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</si>
  <si>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</si>
  <si>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</si>
  <si>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</si>
  <si>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</si>
  <si>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</si>
  <si>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</si>
  <si>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</si>
  <si>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</si>
  <si>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</si>
  <si>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</si>
  <si>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</si>
  <si>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</si>
  <si>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</si>
  <si>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</si>
  <si>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</si>
  <si>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</si>
  <si>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</si>
  <si>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</si>
  <si>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</si>
  <si>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</si>
  <si>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</si>
  <si>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</si>
  <si>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</si>
  <si>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</si>
  <si>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</si>
  <si>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</si>
  <si>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</si>
  <si>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</si>
  <si>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</si>
  <si>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</si>
  <si>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</si>
  <si>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</si>
  <si>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</si>
  <si>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</si>
  <si>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</si>
  <si>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</si>
  <si>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</si>
  <si>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</si>
  <si>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</si>
  <si>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</si>
  <si>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</si>
  <si>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</si>
  <si>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</si>
  <si>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</si>
  <si>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</si>
  <si>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</si>
  <si>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</si>
  <si>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</si>
  <si>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</si>
  <si>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</si>
  <si>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</si>
  <si>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</si>
  <si>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</si>
  <si>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</si>
  <si>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</si>
  <si>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</si>
  <si>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</si>
  <si>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</si>
  <si>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</si>
  <si>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</si>
  <si>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</si>
  <si>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</si>
  <si>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</si>
  <si>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</si>
  <si>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</si>
  <si>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</si>
  <si>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</si>
  <si>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</si>
  <si>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</si>
  <si>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</si>
  <si>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</si>
  <si>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</si>
  <si>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</si>
  <si>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</si>
  <si>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</si>
  <si>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</si>
  <si>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</si>
  <si>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</si>
  <si>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</si>
  <si>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</si>
  <si>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</si>
  <si>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</si>
  <si>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</si>
  <si>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</si>
  <si>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</si>
  <si>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</si>
  <si>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</si>
  <si>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</si>
  <si>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</si>
  <si>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</si>
  <si>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</si>
  <si>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</si>
  <si>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</si>
  <si>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</si>
  <si>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</si>
  <si>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</si>
  <si>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</si>
  <si>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</si>
  <si>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</si>
  <si>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</si>
  <si>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</si>
  <si>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</si>
  <si>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</si>
  <si>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</si>
  <si>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</si>
  <si>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</si>
  <si>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</si>
  <si>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</si>
  <si>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</si>
  <si>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</si>
  <si>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</si>
  <si>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</si>
  <si>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</si>
  <si>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</si>
  <si>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</si>
  <si>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</si>
  <si>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</si>
  <si>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</si>
  <si>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</si>
  <si>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</si>
  <si>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</si>
  <si>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</si>
  <si>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</si>
  <si>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</si>
  <si>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</si>
  <si>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</si>
  <si>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</si>
  <si>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</si>
  <si>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</si>
  <si>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</si>
  <si>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</si>
  <si>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</si>
  <si>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</si>
  <si>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</si>
  <si>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</si>
  <si>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</si>
  <si>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</si>
  <si>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</si>
  <si>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</si>
  <si>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</si>
  <si>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</si>
  <si>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</si>
  <si>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</si>
  <si>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</si>
  <si>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</si>
  <si>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</si>
  <si>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</si>
  <si>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</si>
  <si>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</si>
  <si>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</si>
  <si>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</si>
  <si>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</si>
  <si>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</si>
  <si>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</si>
  <si>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</si>
  <si>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</si>
  <si>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</si>
  <si>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</si>
  <si>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</si>
  <si>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</si>
  <si>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</si>
  <si>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</si>
  <si>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</si>
  <si>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</si>
  <si>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</si>
  <si>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</si>
  <si>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</si>
  <si>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</si>
  <si>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</si>
  <si>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</si>
  <si>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</si>
  <si>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</si>
  <si>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</si>
  <si>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</si>
  <si>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</si>
  <si>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</si>
  <si>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</si>
  <si>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</si>
  <si>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</si>
  <si>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</si>
  <si>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</si>
  <si>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</si>
  <si>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</si>
  <si>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</si>
  <si>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</si>
  <si>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</si>
  <si>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</si>
  <si>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</si>
  <si>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</si>
  <si>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</si>
  <si>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</si>
  <si>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</si>
  <si>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</si>
  <si>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</si>
  <si>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</si>
  <si>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</si>
  <si>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</si>
  <si>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</si>
  <si>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</si>
  <si>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</si>
  <si>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</si>
  <si>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</si>
  <si>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</si>
  <si>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</si>
  <si>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</si>
  <si>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</si>
  <si>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</si>
  <si>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</si>
  <si>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</si>
  <si>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</si>
  <si>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</si>
  <si>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</si>
  <si>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</si>
  <si>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</si>
  <si>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</si>
  <si>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</si>
  <si>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</si>
  <si>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</si>
  <si>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</si>
  <si>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</si>
  <si>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</si>
  <si>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</si>
  <si>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</si>
  <si>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</si>
  <si>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</si>
  <si>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</si>
  <si>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</si>
  <si>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</si>
  <si>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</si>
  <si>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</si>
  <si>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</si>
  <si>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</si>
  <si>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</si>
  <si>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</si>
  <si>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</si>
  <si>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</si>
  <si>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</si>
  <si>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</si>
  <si>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</si>
  <si>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</si>
  <si>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</si>
  <si>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</si>
  <si>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</si>
  <si>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</si>
  <si>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</si>
  <si>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</si>
  <si>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</si>
  <si>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</si>
  <si>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</si>
  <si>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</si>
  <si>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</si>
  <si>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</si>
  <si>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</si>
  <si>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</si>
  <si>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</si>
  <si>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</si>
  <si>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</si>
  <si>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</si>
  <si>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</si>
  <si>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</si>
  <si>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</si>
  <si>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</si>
  <si>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</si>
  <si>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</si>
  <si>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</si>
  <si>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</si>
  <si>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</si>
  <si>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</si>
  <si>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</si>
  <si>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</si>
  <si>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</si>
  <si>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</si>
  <si>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</si>
  <si>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</si>
  <si>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</si>
  <si>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</si>
  <si>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</si>
  <si>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</si>
  <si>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</si>
  <si>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</si>
  <si>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</si>
  <si>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</si>
  <si>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</si>
  <si>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</si>
  <si>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</si>
  <si>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</si>
  <si>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</si>
  <si>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</si>
  <si>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</si>
  <si>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</si>
  <si>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</si>
  <si>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</si>
  <si>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</si>
  <si>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</si>
  <si>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</si>
  <si>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</si>
  <si>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</si>
  <si>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</si>
  <si>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</si>
  <si>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</si>
  <si>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</si>
  <si>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</si>
  <si>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</si>
  <si>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</si>
  <si>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</si>
  <si>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</si>
  <si>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</si>
  <si>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</si>
  <si>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</si>
  <si>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</si>
  <si>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</si>
  <si>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</si>
  <si>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</si>
  <si>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</si>
  <si>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</si>
  <si>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</si>
  <si>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</si>
  <si>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</si>
  <si>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</si>
  <si>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</si>
  <si>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</si>
  <si>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</si>
  <si>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</si>
  <si>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</si>
  <si>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</si>
  <si>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</si>
  <si>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</si>
  <si>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</si>
  <si>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</si>
  <si>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</si>
  <si>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</si>
  <si>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</si>
  <si>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</si>
  <si>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</si>
  <si>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</si>
  <si>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</si>
  <si>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</si>
  <si>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</si>
  <si>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</si>
  <si>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</si>
  <si>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</si>
  <si>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</si>
  <si>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</si>
  <si>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</si>
  <si>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</si>
  <si>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</si>
  <si>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</si>
  <si>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</si>
  <si>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</si>
  <si>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</si>
  <si>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</si>
  <si>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</si>
  <si>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</si>
  <si>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</si>
  <si>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</si>
  <si>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</si>
  <si>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</si>
  <si>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</si>
  <si>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</si>
  <si>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</si>
  <si>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</si>
  <si>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</si>
  <si>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</si>
  <si>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</si>
  <si>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</si>
  <si>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</si>
  <si>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</si>
  <si>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</si>
  <si>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</si>
  <si>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</si>
  <si>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</si>
  <si>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</si>
  <si>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</si>
  <si>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</si>
  <si>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</si>
  <si>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</si>
  <si>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</si>
  <si>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</si>
  <si>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</si>
  <si>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</si>
  <si>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</si>
  <si>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</si>
  <si>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</si>
  <si>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</si>
  <si>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</si>
  <si>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</si>
  <si>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</si>
  <si>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</si>
  <si>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</si>
  <si>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</si>
  <si>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</si>
  <si>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</si>
  <si>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</si>
  <si>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</si>
  <si>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</si>
  <si>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</si>
  <si>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</si>
  <si>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</si>
  <si>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</si>
  <si>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</si>
  <si>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</si>
  <si>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</si>
  <si>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</si>
  <si>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</si>
  <si>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</si>
  <si>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</si>
  <si>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</si>
  <si>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</si>
  <si>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</si>
  <si>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</si>
  <si>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</si>
  <si>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</si>
  <si>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</si>
  <si>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</si>
  <si>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</si>
  <si>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</si>
  <si>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</si>
  <si>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</si>
  <si>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</si>
  <si>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</si>
  <si>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</si>
  <si>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</si>
  <si>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</si>
  <si>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</si>
  <si>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</si>
  <si>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</si>
  <si>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</si>
  <si>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</si>
  <si>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</si>
  <si>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</si>
  <si>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</si>
  <si>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</si>
  <si>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</si>
  <si>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</si>
  <si>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</si>
  <si>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</si>
  <si>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</si>
  <si>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</si>
  <si>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</si>
  <si>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</si>
  <si>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</si>
  <si>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</si>
  <si>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</si>
  <si>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</si>
  <si>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</si>
  <si>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</si>
  <si>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</si>
  <si>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</si>
  <si>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</si>
  <si>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</si>
  <si>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</si>
  <si>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</si>
  <si>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</si>
  <si>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</si>
  <si>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</si>
  <si>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</si>
  <si>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</si>
  <si>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</si>
  <si>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</si>
  <si>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</si>
  <si>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</si>
  <si>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</si>
  <si>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</si>
  <si>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</si>
  <si>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</si>
  <si>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</si>
  <si>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</si>
  <si>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</si>
  <si>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</si>
  <si>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</si>
  <si>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</si>
  <si>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</si>
  <si>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</si>
  <si>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</si>
  <si>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</si>
  <si>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</si>
  <si>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</si>
  <si>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</si>
  <si>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</si>
  <si>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</si>
  <si>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</si>
  <si>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</si>
  <si>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</si>
  <si>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</si>
  <si>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</si>
  <si>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</si>
  <si>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</si>
  <si>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</si>
  <si>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</si>
  <si>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</si>
  <si>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</si>
  <si>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</si>
  <si>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</si>
  <si>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</si>
  <si>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</si>
  <si>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</si>
  <si>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</si>
  <si>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</si>
  <si>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</si>
  <si>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</si>
  <si>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</si>
  <si>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</si>
  <si>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</si>
  <si>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</si>
  <si>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</si>
  <si>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</si>
  <si>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</si>
  <si>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</si>
  <si>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</si>
  <si>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</si>
  <si>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</si>
  <si>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</si>
  <si>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</si>
  <si>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</si>
  <si>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</si>
  <si>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</si>
  <si>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</si>
  <si>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</si>
  <si>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</si>
  <si>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</si>
  <si>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</si>
  <si>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</si>
  <si>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</si>
  <si>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</si>
  <si>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</si>
  <si>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</si>
  <si>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</si>
  <si>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</si>
  <si>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</si>
  <si>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</si>
  <si>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</si>
  <si>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</si>
  <si>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</si>
  <si>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</si>
  <si>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</si>
  <si>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</si>
  <si>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</si>
  <si>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</si>
  <si>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</si>
  <si>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</si>
  <si>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</si>
  <si>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</si>
  <si>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</si>
  <si>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</si>
  <si>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</si>
  <si>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</si>
  <si>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</si>
  <si>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</si>
  <si>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</si>
  <si>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</si>
  <si>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</si>
  <si>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</si>
  <si>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</si>
  <si>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</si>
  <si>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</si>
  <si>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</si>
  <si>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</si>
  <si>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</si>
  <si>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</si>
  <si>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</si>
  <si>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</si>
  <si>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</si>
  <si>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</si>
  <si>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</si>
  <si>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</si>
  <si>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</si>
  <si>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</si>
  <si>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</si>
  <si>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</si>
  <si>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</si>
  <si>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</si>
  <si>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</si>
  <si>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</si>
  <si>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</si>
  <si>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</si>
  <si>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</si>
  <si>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</si>
  <si>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</si>
  <si>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</si>
  <si>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</si>
  <si>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</si>
  <si>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</si>
  <si>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</si>
  <si>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</si>
  <si>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</si>
  <si>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</si>
  <si>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</si>
  <si>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</si>
  <si>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</si>
  <si>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</si>
  <si>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</si>
  <si>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</si>
  <si>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</si>
  <si>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</si>
  <si>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</si>
  <si>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</si>
  <si>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</si>
  <si>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</si>
  <si>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</si>
  <si>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</si>
  <si>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</si>
  <si>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</si>
  <si>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</si>
  <si>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</si>
  <si>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</si>
  <si>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</si>
  <si>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</si>
  <si>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</si>
  <si>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</si>
  <si>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</si>
  <si>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</si>
  <si>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</si>
  <si>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</si>
  <si>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</si>
  <si>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</si>
  <si>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</si>
  <si>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</si>
  <si>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</si>
  <si>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</si>
  <si>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</si>
  <si>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</si>
  <si>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</si>
  <si>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</si>
  <si>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</si>
  <si>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</si>
  <si>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</si>
  <si>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</si>
  <si>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</si>
  <si>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</si>
  <si>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</si>
  <si>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</si>
  <si>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</si>
  <si>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</si>
  <si>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</si>
  <si>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</si>
  <si>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</si>
  <si>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</si>
  <si>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</si>
  <si>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</si>
  <si>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</si>
  <si>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</si>
  <si>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</si>
  <si>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</si>
  <si>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</si>
  <si>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</si>
  <si>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</si>
  <si>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</si>
  <si>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</si>
  <si>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</si>
  <si>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</si>
  <si>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</si>
  <si>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</si>
  <si>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</si>
  <si>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</si>
  <si>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</si>
  <si>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</si>
  <si>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</si>
  <si>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</si>
  <si>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</si>
  <si>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</si>
  <si>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</si>
  <si>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</si>
  <si>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</si>
  <si>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</si>
  <si>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</si>
  <si>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</si>
  <si>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</si>
  <si>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</si>
  <si>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</si>
  <si>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</si>
  <si>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</si>
  <si>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</si>
  <si>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</si>
  <si>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</si>
  <si>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</si>
  <si>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</si>
  <si>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</si>
  <si>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</si>
  <si>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</si>
  <si>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</si>
  <si>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</si>
  <si>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</si>
  <si>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</si>
  <si>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</si>
  <si>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</si>
  <si>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</si>
  <si>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</si>
  <si>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</si>
  <si>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</si>
  <si>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</si>
  <si>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</si>
  <si>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</si>
  <si>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</si>
  <si>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</si>
  <si>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</si>
  <si>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</si>
  <si>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</si>
  <si>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</si>
  <si>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</si>
  <si>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</si>
  <si>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</si>
  <si>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</si>
  <si>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</si>
  <si>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</si>
  <si>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</si>
  <si>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</si>
  <si>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</si>
  <si>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</si>
  <si>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</si>
  <si>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</si>
  <si>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</si>
  <si>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</si>
  <si>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</si>
  <si>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</si>
  <si>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</si>
  <si>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</si>
  <si>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</si>
  <si>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</si>
  <si>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</si>
  <si>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</si>
  <si>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</si>
  <si>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</si>
  <si>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</si>
  <si>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</si>
  <si>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</si>
  <si>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</si>
  <si>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</si>
  <si>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</si>
  <si>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</si>
  <si>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</si>
  <si>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</si>
  <si>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</si>
  <si>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</si>
  <si>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</si>
  <si>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</si>
  <si>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</si>
  <si>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</si>
  <si>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</si>
  <si>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</si>
  <si>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</si>
  <si>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</si>
  <si>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</si>
  <si>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</si>
  <si>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</si>
  <si>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</si>
  <si>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</si>
  <si>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</si>
  <si>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</si>
  <si>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</si>
  <si>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</si>
  <si>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</si>
  <si>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</si>
  <si>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</si>
  <si>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</si>
  <si>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</si>
  <si>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</si>
  <si>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</si>
  <si>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</si>
  <si>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</si>
  <si>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</si>
  <si>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</si>
  <si>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</si>
  <si>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</si>
  <si>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</si>
  <si>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</si>
  <si>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</si>
  <si>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</si>
  <si>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</si>
  <si>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</si>
  <si>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</si>
  <si>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</si>
  <si>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</si>
  <si>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</si>
  <si>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</si>
  <si>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</si>
  <si>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</si>
  <si>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</si>
  <si>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</si>
  <si>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</si>
  <si>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</si>
  <si>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</si>
  <si>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</si>
  <si>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</si>
  <si>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</si>
  <si>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</si>
  <si>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</si>
  <si>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</si>
  <si>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</si>
  <si>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</si>
  <si>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</si>
  <si>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</si>
  <si>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</si>
  <si>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</si>
  <si>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</si>
  <si>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</si>
  <si>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</si>
  <si>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</si>
  <si>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</si>
  <si>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</si>
  <si>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</si>
  <si>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</si>
  <si>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</si>
  <si>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</si>
  <si>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</si>
  <si>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</si>
  <si>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</si>
  <si>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</si>
  <si>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</si>
  <si>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</si>
  <si>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</si>
  <si>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</si>
  <si>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</si>
  <si>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</si>
  <si>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</si>
  <si>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</si>
  <si>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</si>
  <si>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</si>
  <si>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</si>
  <si>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</si>
  <si>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</si>
  <si>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</si>
  <si>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</si>
  <si>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</si>
  <si>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</si>
  <si>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</si>
  <si>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</si>
  <si>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</si>
  <si>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</si>
  <si>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</si>
  <si>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</si>
  <si>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</si>
  <si>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</si>
  <si>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</si>
  <si>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</si>
  <si>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</si>
  <si>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</si>
  <si>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</si>
  <si>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</si>
  <si>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</si>
  <si>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</si>
  <si>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</si>
  <si>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</si>
  <si>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</si>
  <si>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</si>
  <si>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</si>
  <si>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</si>
  <si>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</si>
  <si>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</si>
  <si>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</si>
  <si>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</si>
  <si>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</si>
  <si>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</si>
  <si>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</si>
  <si>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</si>
  <si>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</si>
  <si>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</si>
  <si>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</si>
  <si>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</si>
  <si>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</si>
  <si>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</si>
  <si>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</si>
  <si>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</si>
  <si>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</si>
  <si>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</si>
  <si>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</si>
  <si>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</si>
  <si>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</si>
  <si>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</si>
  <si>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</si>
  <si>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</si>
  <si>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</si>
  <si>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</si>
  <si>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</si>
  <si>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</si>
  <si>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</si>
  <si>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</si>
  <si>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</si>
  <si>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</si>
  <si>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</si>
  <si>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</si>
  <si>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</si>
  <si>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</si>
  <si>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</si>
  <si>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</si>
  <si>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</si>
  <si>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</si>
  <si>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</si>
  <si>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</si>
  <si>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</si>
  <si>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</si>
  <si>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</si>
  <si>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</si>
  <si>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</si>
  <si>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</si>
  <si>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</si>
  <si>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</si>
  <si>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</si>
  <si>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</si>
  <si>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</si>
  <si>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</si>
  <si>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</si>
  <si>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</si>
  <si>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</si>
  <si>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</si>
  <si>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</si>
  <si>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</si>
  <si>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</si>
  <si>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</si>
  <si>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</si>
  <si>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</si>
  <si>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</si>
  <si>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</si>
  <si>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</si>
  <si>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</si>
  <si>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</si>
  <si>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</si>
  <si>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</si>
  <si>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</si>
  <si>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</si>
  <si>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</si>
  <si>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</si>
  <si>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</si>
  <si>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</si>
  <si>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</si>
  <si>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</si>
  <si>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</si>
  <si>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</si>
  <si>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</si>
  <si>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</si>
  <si>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</si>
  <si>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</si>
  <si>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</si>
  <si>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</si>
  <si>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</si>
  <si>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</si>
  <si>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</si>
  <si>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</si>
  <si>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</si>
  <si>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</si>
  <si>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</si>
  <si>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</si>
  <si>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</si>
  <si>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</si>
  <si>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</si>
  <si>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</si>
  <si>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</si>
  <si>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</si>
  <si>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</si>
  <si>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</si>
  <si>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</si>
  <si>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</si>
  <si>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</si>
  <si>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</si>
  <si>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</si>
  <si>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</si>
  <si>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</si>
  <si>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</si>
  <si>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</si>
  <si>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</si>
  <si>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</si>
  <si>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</si>
  <si>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</si>
  <si>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</si>
  <si>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</si>
  <si>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</si>
  <si>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</si>
  <si>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</si>
  <si>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</si>
  <si>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</si>
  <si>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</si>
  <si>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</si>
  <si>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</si>
  <si>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</si>
  <si>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</si>
  <si>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</si>
  <si>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</si>
  <si>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</si>
  <si>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</si>
  <si>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</si>
  <si>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</si>
  <si>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</si>
  <si>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</si>
  <si>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</si>
  <si>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</si>
  <si>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</si>
  <si>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</si>
  <si>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</si>
  <si>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</si>
  <si>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</si>
  <si>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</si>
  <si>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</si>
  <si>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</si>
  <si>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</si>
  <si>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</si>
  <si>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</si>
  <si>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</si>
  <si>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</si>
  <si>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</si>
  <si>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</si>
  <si>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</si>
  <si>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</si>
  <si>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</si>
  <si>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</si>
  <si>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</si>
  <si>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</si>
  <si>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</si>
  <si>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</si>
  <si>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</si>
  <si>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</si>
  <si>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</si>
  <si>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</si>
  <si>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</si>
  <si>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</si>
  <si>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</si>
  <si>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</si>
  <si>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</si>
  <si>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</si>
  <si>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</si>
  <si>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</si>
  <si>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</si>
  <si>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</si>
  <si>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</si>
  <si>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</si>
  <si>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</si>
  <si>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</si>
  <si>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</si>
  <si>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</si>
  <si>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</si>
  <si>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</si>
  <si>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</si>
  <si>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</si>
  <si>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</si>
  <si>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</si>
  <si>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</si>
  <si>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</si>
  <si>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</si>
  <si>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</si>
  <si>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</si>
  <si>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</si>
  <si>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</si>
  <si>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</si>
  <si>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</si>
  <si>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</si>
  <si>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</si>
  <si>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</si>
  <si>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</si>
  <si>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</si>
  <si>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</si>
  <si>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</si>
  <si>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</si>
  <si>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</si>
  <si>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</si>
  <si>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</si>
  <si>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</si>
  <si>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</si>
  <si>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</si>
  <si>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</si>
  <si>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</si>
  <si>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</si>
  <si>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</si>
  <si>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</si>
  <si>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</si>
  <si>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</si>
  <si>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</si>
  <si>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</si>
  <si>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</si>
  <si>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</si>
  <si>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</si>
  <si>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</si>
  <si>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</si>
  <si>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</si>
  <si>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</si>
  <si>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</si>
  <si>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</si>
  <si>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</si>
  <si>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</si>
  <si>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</si>
  <si>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</si>
  <si>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</si>
  <si>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</si>
  <si>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</si>
  <si>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</si>
  <si>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</si>
  <si>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</si>
  <si>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</si>
  <si>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</si>
  <si>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</si>
  <si>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</si>
  <si>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</si>
  <si>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</si>
  <si>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</si>
  <si>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</si>
  <si>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</si>
  <si>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</si>
  <si>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</si>
  <si>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</si>
  <si>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</si>
  <si>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</si>
  <si>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</si>
  <si>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</si>
  <si>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</si>
  <si>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</si>
  <si>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</si>
  <si>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</si>
  <si>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</si>
  <si>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</si>
  <si>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</si>
  <si>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</si>
  <si>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</si>
  <si>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</si>
  <si>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</si>
  <si>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</si>
  <si>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</si>
  <si>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</si>
  <si>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</si>
  <si>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</si>
  <si>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</si>
  <si>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</si>
  <si>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</si>
  <si>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</si>
  <si>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</si>
  <si>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</si>
  <si>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</si>
  <si>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</si>
  <si>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</si>
  <si>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</si>
  <si>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</si>
  <si>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</si>
  <si>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</si>
  <si>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</si>
  <si>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</si>
  <si>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</si>
  <si>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</si>
  <si>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</si>
  <si>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</si>
  <si>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</si>
  <si>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</si>
  <si>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</si>
  <si>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</si>
  <si>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</si>
  <si>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</si>
  <si>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</si>
  <si>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</si>
  <si>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</si>
  <si>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</si>
  <si>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</si>
  <si>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</si>
  <si>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</si>
  <si>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</si>
  <si>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</si>
  <si>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</si>
  <si>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</si>
  <si>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</si>
  <si>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</si>
  <si>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</si>
  <si>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</si>
  <si>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</si>
  <si>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</si>
  <si>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</si>
  <si>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</si>
  <si>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</si>
  <si>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</si>
  <si>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</si>
  <si>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</si>
  <si>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</si>
  <si>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</si>
  <si>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</si>
  <si>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</si>
  <si>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</si>
  <si>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</si>
  <si>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</si>
  <si>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</si>
  <si>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</si>
  <si>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</si>
  <si>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</si>
  <si>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</si>
  <si>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</si>
  <si>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</si>
  <si>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</si>
  <si>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</si>
  <si>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</si>
  <si>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</si>
  <si>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</si>
  <si>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</si>
  <si>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</si>
  <si>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</si>
  <si>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</si>
  <si>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</si>
  <si>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</si>
  <si>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</si>
  <si>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</si>
  <si>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</si>
  <si>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</si>
  <si>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</si>
  <si>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</si>
  <si>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</si>
  <si>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</si>
  <si>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</si>
  <si>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</si>
  <si>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</si>
  <si>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</si>
  <si>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</si>
  <si>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</si>
  <si>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</si>
  <si>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</si>
  <si>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</si>
  <si>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</si>
  <si>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</si>
  <si>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</si>
  <si>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</si>
  <si>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</si>
  <si>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</si>
  <si>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</si>
  <si>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</si>
  <si>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</si>
  <si>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</si>
  <si>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</si>
  <si>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</si>
  <si>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</si>
  <si>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</si>
  <si>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</si>
  <si>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</si>
  <si>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</si>
  <si>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</si>
  <si>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</si>
  <si>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</si>
  <si>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</si>
  <si>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</si>
  <si>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</si>
  <si>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</si>
  <si>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</si>
  <si>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</si>
  <si>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</si>
  <si>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</si>
  <si>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</si>
  <si>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</si>
  <si>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</si>
  <si>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</si>
  <si>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</si>
  <si>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</si>
  <si>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</si>
  <si>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</si>
  <si>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</si>
  <si>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</si>
  <si>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</si>
  <si>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</si>
  <si>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</si>
  <si>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</si>
  <si>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</si>
  <si>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</si>
  <si>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</si>
  <si>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</si>
  <si>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</si>
  <si>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</si>
  <si>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</si>
  <si>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</si>
  <si>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</si>
  <si>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</si>
  <si>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</si>
  <si>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</si>
  <si>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</si>
  <si>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</si>
  <si>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</si>
  <si>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</si>
  <si>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</si>
  <si>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</si>
  <si>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</si>
  <si>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</si>
  <si>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</si>
  <si>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</si>
  <si>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</si>
  <si>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</si>
  <si>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</si>
  <si>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</si>
  <si>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</si>
  <si>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</si>
  <si>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</si>
  <si>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</si>
  <si>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</si>
  <si>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</si>
  <si>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</si>
  <si>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</si>
  <si>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</si>
  <si>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</si>
  <si>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</si>
  <si>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</si>
  <si>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</si>
  <si>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</si>
  <si>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</si>
  <si>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</si>
  <si>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</si>
  <si>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</si>
  <si>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</si>
  <si>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</si>
  <si>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</si>
  <si>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</si>
  <si>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</si>
  <si>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</si>
  <si>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</si>
  <si>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</si>
  <si>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</si>
  <si>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</si>
  <si>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</si>
  <si>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</si>
  <si>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</si>
  <si>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</si>
  <si>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</si>
  <si>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</si>
  <si>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</si>
  <si>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</si>
  <si>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</si>
  <si>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</si>
  <si>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</si>
  <si>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</si>
  <si>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</si>
  <si>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</si>
  <si>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</si>
  <si>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</si>
  <si>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</si>
  <si>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</si>
  <si>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</si>
  <si>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</si>
  <si>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</si>
  <si>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</si>
  <si>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</si>
  <si>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</si>
  <si>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</si>
  <si>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</si>
  <si>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</si>
  <si>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</si>
  <si>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</si>
  <si>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</si>
  <si>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</si>
  <si>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</si>
  <si>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</si>
  <si>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</si>
  <si>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</si>
  <si>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</si>
  <si>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</si>
  <si>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</si>
  <si>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</si>
  <si>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</si>
  <si>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</si>
  <si>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</si>
  <si>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</si>
  <si>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</si>
  <si>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</si>
  <si>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</si>
  <si>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</si>
  <si>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</si>
  <si>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</si>
  <si>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</si>
  <si>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</si>
  <si>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</si>
  <si>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</si>
  <si>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</si>
  <si>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</si>
  <si>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</si>
  <si>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</si>
  <si>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</si>
  <si>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</si>
  <si>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</si>
  <si>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</si>
  <si>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</si>
  <si>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</si>
  <si>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</si>
  <si>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</si>
  <si>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</si>
  <si>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</si>
  <si>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</si>
  <si>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</si>
  <si>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</si>
  <si>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</si>
  <si>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</si>
  <si>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</si>
  <si>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</si>
  <si>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</si>
  <si>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</si>
  <si>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</si>
  <si>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</si>
  <si>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</si>
  <si>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</si>
  <si>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</si>
  <si>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</si>
  <si>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</si>
  <si>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</si>
  <si>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</si>
  <si>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</si>
  <si>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</si>
  <si>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</si>
  <si>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</si>
  <si>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</si>
  <si>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</si>
  <si>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</si>
  <si>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</si>
  <si>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</si>
  <si>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</si>
  <si>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</si>
  <si>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</si>
  <si>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</si>
  <si>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</si>
  <si>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</si>
  <si>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</si>
  <si>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</si>
  <si>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</si>
  <si>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</si>
  <si>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</si>
  <si>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</si>
  <si>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</si>
  <si>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</si>
  <si>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</si>
  <si>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</si>
  <si>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</si>
  <si>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</si>
  <si>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</si>
  <si>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</si>
  <si>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</si>
  <si>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</si>
  <si>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</si>
  <si>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</si>
  <si>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</si>
  <si>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</si>
  <si>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</si>
  <si>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</si>
  <si>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</si>
  <si>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</si>
  <si>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</si>
  <si>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</si>
  <si>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</si>
  <si>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</si>
  <si>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</si>
  <si>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</si>
  <si>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</si>
  <si>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</si>
  <si>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</si>
  <si>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</si>
  <si>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</si>
  <si>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</si>
  <si>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</si>
  <si>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</si>
  <si>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</si>
  <si>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</si>
  <si>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</si>
  <si>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</si>
  <si>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</si>
  <si>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</si>
  <si>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</si>
  <si>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</si>
  <si>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</si>
  <si>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</si>
  <si>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</si>
  <si>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</si>
  <si>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</si>
  <si>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</si>
  <si>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</si>
  <si>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</si>
  <si>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</si>
  <si>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</si>
  <si>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</si>
  <si>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</si>
  <si>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</si>
  <si>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</si>
  <si>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</si>
  <si>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</si>
  <si>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</si>
  <si>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</si>
  <si>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</si>
  <si>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</si>
  <si>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</si>
  <si>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</si>
  <si>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</si>
  <si>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</si>
  <si>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</si>
  <si>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</si>
  <si>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</si>
  <si>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</si>
  <si>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</si>
  <si>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</si>
  <si>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</si>
  <si>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</si>
  <si>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</si>
  <si>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</si>
  <si>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</si>
  <si>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</si>
  <si>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</si>
  <si>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</si>
  <si>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</si>
  <si>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</si>
  <si>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</si>
  <si>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</si>
  <si>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</si>
  <si>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</si>
  <si>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</si>
  <si>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</si>
  <si>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</si>
  <si>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</si>
  <si>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</si>
  <si>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</si>
  <si>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</si>
  <si>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</si>
  <si>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</si>
  <si>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</si>
  <si>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</si>
  <si>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</si>
  <si>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</si>
  <si>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</si>
  <si>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</si>
  <si>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</si>
  <si>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</si>
  <si>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</si>
  <si>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</si>
  <si>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</si>
  <si>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</si>
  <si>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</si>
  <si>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</si>
  <si>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</si>
  <si>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</si>
  <si>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</si>
  <si>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</si>
  <si>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</si>
  <si>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</si>
  <si>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</si>
  <si>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</si>
  <si>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</si>
  <si>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</si>
  <si>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</si>
  <si>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</si>
  <si>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</si>
  <si>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</si>
  <si>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</si>
  <si>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</si>
  <si>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</si>
  <si>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</si>
  <si>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</si>
  <si>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</si>
  <si>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</si>
  <si>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</si>
  <si>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</si>
  <si>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</si>
  <si>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</si>
  <si>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</si>
  <si>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</si>
  <si>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</si>
  <si>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</si>
  <si>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</si>
  <si>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</si>
  <si>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</si>
  <si>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</si>
  <si>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</si>
  <si>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</si>
  <si>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</si>
  <si>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</si>
  <si>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</si>
  <si>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</si>
  <si>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</si>
  <si>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</si>
  <si>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</si>
  <si>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</si>
  <si>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</si>
  <si>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</si>
  <si>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</si>
  <si>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</si>
  <si>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</si>
  <si>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</si>
  <si>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</si>
  <si>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</si>
  <si>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</si>
  <si>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</si>
  <si>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</si>
  <si>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</si>
  <si>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</si>
  <si>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</si>
  <si>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</si>
  <si>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</si>
  <si>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</si>
  <si>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</si>
  <si>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</si>
  <si>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</si>
  <si>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</si>
  <si>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</si>
  <si>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</si>
  <si>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</si>
  <si>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</si>
  <si>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</si>
  <si>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</si>
  <si>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</si>
  <si>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</si>
  <si>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</si>
  <si>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</si>
  <si>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</si>
  <si>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</si>
  <si>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</si>
  <si>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</si>
  <si>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</si>
  <si>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</si>
  <si>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</si>
  <si>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</si>
  <si>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</si>
  <si>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</si>
  <si>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</si>
  <si>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</si>
  <si>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</si>
  <si>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</si>
  <si>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</si>
  <si>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</si>
  <si>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</si>
  <si>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</si>
  <si>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</si>
  <si>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</si>
  <si>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</si>
  <si>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</si>
  <si>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</si>
  <si>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</si>
  <si>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</si>
  <si>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</si>
  <si>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</si>
  <si>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</si>
  <si>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</si>
  <si>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</si>
  <si>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</si>
  <si>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</si>
  <si>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</si>
  <si>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</si>
  <si>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</si>
  <si>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</si>
  <si>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</si>
  <si>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</si>
  <si>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</si>
  <si>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</si>
  <si>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</si>
  <si>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</si>
  <si>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</si>
  <si>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</si>
  <si>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</si>
  <si>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</si>
  <si>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</si>
  <si>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</si>
  <si>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</si>
  <si>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</si>
  <si>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</si>
  <si>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</si>
  <si>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</si>
  <si>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</si>
  <si>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</si>
  <si>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</si>
  <si>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</si>
  <si>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</si>
  <si>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</si>
  <si>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</si>
  <si>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</si>
  <si>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</si>
  <si>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</si>
  <si>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</si>
  <si>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</si>
  <si>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</si>
  <si>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</si>
  <si>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</si>
  <si>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</si>
  <si>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</si>
  <si>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</si>
  <si>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</si>
  <si>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</si>
  <si>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</si>
  <si>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</si>
  <si>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</si>
  <si>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</si>
  <si>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</si>
  <si>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</si>
  <si>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</si>
  <si>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</si>
  <si>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</si>
  <si>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</si>
  <si>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</si>
  <si>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</si>
  <si>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</si>
  <si>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</si>
  <si>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</si>
  <si>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</si>
  <si>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</si>
  <si>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</si>
  <si>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</si>
  <si>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</si>
  <si>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</si>
  <si>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</si>
  <si>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</si>
  <si>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</si>
  <si>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</si>
  <si>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</si>
  <si>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</si>
  <si>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</si>
  <si>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</si>
  <si>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</si>
  <si>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</si>
  <si>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</si>
  <si>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</si>
  <si>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</si>
  <si>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</si>
  <si>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</si>
  <si>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</si>
  <si>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</si>
  <si>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</si>
  <si>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</si>
  <si>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</si>
  <si>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</si>
  <si>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</si>
  <si>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</si>
  <si>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</si>
  <si>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</si>
  <si>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</si>
  <si>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</si>
  <si>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</si>
  <si>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</si>
  <si>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</si>
  <si>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</si>
  <si>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</si>
  <si>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</si>
  <si>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</si>
  <si>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</si>
  <si>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</si>
  <si>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</si>
  <si>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</si>
  <si>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</si>
  <si>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</si>
  <si>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</si>
  <si>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</si>
  <si>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</si>
  <si>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</si>
  <si>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</si>
  <si>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</si>
  <si>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</si>
  <si>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</si>
  <si>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</si>
  <si>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</si>
  <si>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</si>
  <si>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</si>
  <si>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</si>
  <si>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</si>
  <si>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</si>
  <si>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</si>
  <si>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</si>
  <si>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</si>
  <si>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</si>
  <si>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</si>
  <si>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</si>
  <si>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</si>
  <si>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</si>
  <si>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</si>
  <si>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</si>
  <si>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</si>
  <si>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</si>
  <si>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</si>
  <si>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</si>
  <si>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</si>
  <si>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</si>
  <si>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</si>
  <si>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</si>
  <si>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</si>
  <si>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</si>
  <si>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</si>
  <si>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</si>
  <si>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</si>
  <si>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</si>
  <si>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</si>
  <si>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</si>
  <si>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</si>
  <si>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</si>
  <si>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</si>
  <si>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</si>
  <si>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</si>
  <si>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</si>
  <si>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</si>
  <si>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</si>
  <si>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</si>
  <si>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</si>
  <si>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</si>
  <si>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</si>
  <si>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</si>
  <si>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</si>
  <si>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</si>
  <si>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</si>
  <si>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</si>
  <si>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</si>
  <si>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</si>
  <si>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</si>
  <si>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</si>
  <si>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</si>
  <si>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</si>
  <si>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</si>
  <si>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</si>
  <si>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</si>
  <si>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</si>
  <si>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</si>
  <si>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</si>
  <si>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</si>
  <si>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</si>
  <si>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</si>
  <si>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</si>
  <si>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</si>
  <si>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</si>
  <si>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</si>
  <si>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</si>
  <si>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</si>
  <si>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</si>
  <si>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</si>
  <si>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</si>
  <si>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</si>
  <si>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</si>
  <si>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</si>
  <si>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</si>
  <si>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</si>
  <si>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</si>
  <si>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</si>
  <si>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</si>
  <si>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</si>
  <si>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</si>
  <si>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</si>
  <si>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</si>
  <si>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</si>
  <si>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</si>
  <si>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</si>
  <si>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</si>
  <si>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</si>
  <si>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</si>
  <si>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</si>
  <si>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</si>
  <si>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</si>
  <si>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</si>
  <si>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</si>
  <si>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</si>
  <si>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</si>
  <si>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</si>
  <si>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</si>
  <si>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</si>
  <si>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</si>
  <si>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</si>
  <si>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</si>
  <si>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</si>
  <si>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</si>
  <si>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</si>
  <si>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</si>
  <si>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</si>
  <si>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</si>
  <si>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</si>
  <si>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</si>
  <si>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</si>
  <si>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</si>
  <si>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</si>
  <si>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</si>
  <si>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</si>
  <si>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</si>
  <si>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</si>
  <si>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</si>
  <si>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</si>
  <si>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</si>
  <si>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</si>
  <si>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</si>
  <si>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</si>
  <si>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</si>
  <si>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</si>
  <si>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</si>
  <si>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</si>
  <si>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</si>
  <si>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</si>
  <si>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</si>
  <si>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</si>
  <si>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</si>
  <si>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</si>
  <si>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</si>
  <si>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</si>
  <si>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</si>
  <si>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</si>
  <si>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</si>
  <si>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</si>
  <si>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</si>
  <si>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</si>
  <si>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</si>
  <si>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</si>
  <si>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</si>
  <si>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</si>
  <si>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</si>
  <si>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</si>
  <si>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</si>
  <si>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</si>
  <si>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</si>
  <si>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</si>
  <si>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</si>
  <si>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</si>
  <si>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</si>
  <si>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</si>
  <si>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</si>
  <si>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</si>
  <si>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</si>
  <si>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</si>
  <si>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</si>
  <si>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</si>
  <si>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</si>
  <si>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</si>
  <si>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</si>
  <si>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</si>
  <si>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</si>
  <si>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</si>
  <si>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</si>
  <si>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</si>
  <si>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</si>
  <si>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</si>
  <si>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</si>
  <si>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</si>
  <si>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</si>
  <si>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</si>
  <si>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</si>
  <si>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</si>
  <si>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</si>
  <si>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</si>
  <si>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</si>
  <si>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</si>
  <si>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</si>
  <si>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</si>
  <si>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</si>
  <si>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</si>
  <si>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</si>
  <si>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</si>
  <si>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</si>
  <si>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</si>
  <si>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</si>
  <si>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</si>
  <si>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</si>
  <si>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</si>
  <si>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</si>
  <si>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</si>
  <si>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</si>
  <si>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</si>
  <si>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</si>
  <si>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</si>
  <si>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</si>
  <si>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</si>
  <si>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</si>
  <si>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</si>
  <si>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</si>
  <si>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</si>
  <si>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</si>
  <si>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</si>
  <si>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</si>
  <si>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</si>
  <si>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</si>
  <si>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</si>
  <si>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</si>
  <si>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</si>
  <si>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</si>
  <si>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</si>
  <si>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</si>
  <si>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</si>
  <si>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</si>
  <si>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</si>
  <si>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</si>
  <si>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</si>
  <si>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</si>
  <si>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</si>
  <si>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</si>
  <si>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</si>
  <si>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</si>
  <si>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</si>
  <si>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</si>
  <si>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</si>
  <si>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</si>
  <si>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</si>
  <si>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</si>
  <si>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</si>
  <si>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</si>
  <si>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</si>
  <si>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</si>
  <si>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</si>
  <si>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</si>
  <si>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</si>
  <si>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</si>
  <si>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</si>
  <si>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</si>
  <si>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</si>
  <si>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</si>
  <si>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</si>
  <si>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</si>
  <si>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</si>
  <si>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</si>
  <si>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</si>
  <si>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</si>
  <si>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</si>
  <si>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</si>
  <si>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</si>
  <si>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</si>
  <si>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</si>
  <si>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</si>
  <si>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</si>
  <si>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</si>
  <si>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</si>
  <si>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</si>
  <si>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</si>
  <si>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</si>
  <si>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</si>
  <si>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</si>
  <si>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</si>
  <si>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</si>
  <si>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</si>
  <si>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</si>
  <si>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</si>
  <si>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</si>
  <si>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</si>
  <si>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</si>
  <si>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</si>
  <si>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</si>
  <si>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</si>
  <si>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</si>
  <si>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</si>
  <si>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</si>
  <si>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</si>
  <si>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</si>
  <si>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</si>
  <si>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</si>
  <si>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</si>
  <si>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</si>
  <si>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</si>
  <si>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</si>
  <si>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</si>
  <si>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</si>
  <si>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</si>
  <si>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</si>
  <si>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</si>
  <si>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</si>
  <si>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</si>
  <si>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</si>
  <si>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</si>
  <si>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</si>
  <si>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</si>
  <si>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</si>
  <si>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</si>
  <si>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</si>
  <si>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</si>
  <si>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</si>
  <si>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</si>
  <si>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</si>
  <si>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</si>
  <si>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</si>
  <si>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</si>
  <si>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</si>
  <si>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</si>
  <si>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</si>
  <si>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</si>
  <si>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</si>
  <si>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</si>
  <si>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</si>
  <si>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</si>
  <si>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</si>
  <si>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</si>
  <si>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</si>
  <si>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</si>
  <si>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</si>
  <si>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</si>
  <si>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</si>
  <si>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</si>
  <si>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</si>
  <si>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</si>
  <si>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</si>
  <si>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</si>
  <si>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</si>
  <si>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</si>
  <si>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</si>
  <si>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</si>
  <si>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</si>
  <si>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</si>
  <si>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</si>
  <si>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</si>
  <si>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</si>
  <si>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</si>
  <si>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</si>
  <si>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</si>
  <si>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</si>
  <si>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</si>
  <si>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</si>
  <si>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</si>
  <si>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</si>
  <si>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</si>
  <si>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</si>
  <si>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</si>
  <si>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</si>
  <si>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</si>
  <si>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</si>
  <si>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</si>
  <si>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</si>
  <si>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</si>
  <si>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</si>
  <si>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</si>
  <si>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</si>
  <si>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</si>
  <si>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</si>
  <si>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</si>
  <si>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</si>
  <si>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</si>
  <si>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</si>
  <si>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</si>
  <si>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</si>
  <si>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</si>
  <si>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</si>
  <si>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</si>
  <si>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</si>
  <si>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</si>
  <si>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</si>
  <si>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</si>
  <si>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</si>
  <si>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</si>
  <si>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</si>
  <si>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</si>
  <si>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</si>
  <si>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</si>
  <si>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</si>
  <si>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</si>
  <si>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</si>
  <si>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</si>
  <si>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</si>
  <si>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</si>
  <si>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</si>
  <si>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</si>
  <si>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</si>
  <si>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</si>
  <si>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</si>
  <si>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</si>
  <si>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</si>
  <si>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</si>
  <si>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</si>
  <si>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</si>
  <si>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</si>
  <si>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</si>
  <si>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</si>
  <si>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</si>
  <si>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</si>
  <si>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</si>
  <si>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</si>
  <si>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</si>
  <si>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</si>
  <si>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</si>
  <si>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</si>
  <si>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</si>
  <si>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</si>
  <si>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</si>
  <si>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</si>
  <si>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</si>
  <si>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</si>
  <si>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</si>
  <si>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</si>
  <si>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</si>
  <si>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</si>
  <si>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</si>
  <si>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</si>
  <si>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</si>
  <si>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</si>
  <si>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</si>
  <si>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</si>
  <si>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</si>
  <si>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</si>
  <si>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</si>
  <si>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</si>
  <si>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</si>
  <si>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</si>
  <si>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</si>
  <si>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</si>
  <si>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</si>
  <si>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</si>
  <si>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</si>
  <si>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</si>
  <si>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</si>
  <si>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</si>
  <si>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</si>
  <si>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</si>
  <si>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</si>
  <si>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</si>
  <si>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</si>
  <si>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</si>
  <si>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</si>
  <si>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</si>
  <si>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</si>
  <si>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</si>
  <si>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</si>
  <si>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</si>
  <si>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</si>
  <si>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</si>
  <si>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</si>
  <si>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</si>
  <si>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</si>
  <si>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</si>
  <si>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</si>
  <si>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</si>
  <si>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</si>
  <si>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</si>
  <si>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</si>
  <si>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</si>
  <si>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</si>
  <si>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</si>
  <si>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</si>
  <si>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</si>
  <si>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</si>
  <si>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</si>
  <si>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</si>
  <si>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</si>
  <si>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</si>
  <si>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</si>
  <si>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</si>
  <si>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</si>
  <si>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</si>
  <si>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</si>
  <si>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</si>
  <si>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</si>
  <si>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</si>
  <si>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</si>
  <si>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</si>
  <si>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</si>
  <si>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</si>
  <si>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</si>
  <si>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</si>
  <si>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</si>
  <si>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</si>
  <si>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</si>
  <si>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</si>
  <si>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</si>
  <si>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</si>
  <si>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</si>
  <si>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</si>
  <si>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</si>
  <si>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</si>
  <si>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</si>
  <si>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</si>
  <si>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</si>
  <si>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</si>
  <si>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</si>
  <si>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</si>
  <si>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</si>
  <si>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</si>
  <si>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</si>
  <si>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</si>
  <si>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</si>
  <si>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</si>
  <si>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</si>
  <si>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</si>
  <si>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</si>
  <si>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</si>
  <si>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</si>
  <si>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</si>
  <si>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</si>
  <si>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</si>
  <si>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</si>
  <si>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</si>
  <si>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</si>
  <si>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</si>
  <si>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</si>
  <si>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</si>
  <si>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</si>
  <si>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</si>
  <si>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</si>
  <si>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</si>
  <si>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</si>
  <si>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</si>
  <si>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</si>
  <si>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</si>
  <si>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</si>
  <si>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</si>
  <si>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</si>
  <si>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</si>
  <si>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</si>
  <si>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</si>
  <si>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</si>
  <si>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</si>
  <si>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</si>
  <si>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</si>
  <si>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</si>
  <si>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</si>
  <si>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</si>
  <si>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</si>
  <si>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</si>
  <si>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</si>
  <si>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</si>
  <si>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</si>
  <si>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</si>
  <si>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</si>
  <si>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</si>
  <si>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</si>
  <si>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</si>
  <si>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</si>
  <si>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</si>
  <si>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</si>
  <si>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</si>
  <si>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</si>
  <si>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</si>
  <si>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</si>
  <si>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</si>
  <si>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</si>
  <si>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</si>
  <si>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</si>
  <si>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</si>
  <si>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</si>
  <si>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</si>
  <si>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</si>
  <si>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</si>
  <si>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</si>
  <si>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</si>
  <si>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</si>
  <si>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</si>
  <si>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</si>
  <si>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</si>
  <si>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</si>
  <si>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</si>
  <si>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</si>
  <si>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</si>
  <si>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</si>
  <si>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</si>
  <si>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</si>
  <si>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</si>
  <si>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</si>
  <si>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</si>
  <si>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</si>
  <si>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</si>
  <si>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</si>
  <si>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</si>
  <si>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</si>
  <si>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</si>
  <si>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</si>
  <si>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</si>
  <si>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</si>
  <si>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</si>
  <si>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</si>
  <si>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</si>
  <si>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</si>
  <si>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</si>
  <si>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</si>
  <si>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</si>
  <si>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</si>
  <si>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</si>
  <si>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</si>
  <si>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</si>
  <si>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</si>
  <si>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</si>
  <si>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</si>
  <si>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</si>
  <si>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</si>
  <si>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</si>
  <si>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</si>
  <si>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</si>
  <si>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</si>
  <si>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</si>
  <si>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</si>
  <si>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</si>
  <si>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</si>
  <si>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</si>
  <si>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</si>
  <si>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</si>
  <si>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</si>
  <si>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</si>
  <si>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</si>
  <si>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</si>
  <si>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</si>
  <si>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</si>
  <si>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</si>
  <si>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</si>
  <si>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</si>
  <si>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</si>
  <si>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</si>
  <si>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</si>
  <si>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</si>
  <si>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</si>
  <si>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</si>
  <si>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</si>
  <si>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</si>
  <si>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</si>
  <si>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</si>
  <si>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</si>
  <si>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</si>
  <si>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</si>
  <si>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</si>
  <si>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</si>
  <si>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</si>
  <si>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</si>
  <si>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</si>
  <si>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</si>
  <si>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</si>
  <si>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</si>
  <si>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</si>
  <si>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</si>
  <si>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</si>
  <si>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</si>
  <si>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</si>
  <si>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</si>
  <si>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</si>
  <si>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</si>
  <si>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</si>
  <si>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</si>
  <si>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</si>
  <si>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</si>
  <si>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</si>
  <si>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</si>
  <si>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</si>
  <si>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</si>
  <si>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</si>
  <si>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</si>
  <si>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</si>
  <si>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</si>
  <si>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</si>
  <si>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</si>
  <si>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</si>
  <si>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</si>
  <si>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</si>
  <si>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</si>
  <si>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</si>
  <si>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</si>
  <si>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</si>
  <si>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</si>
  <si>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</si>
  <si>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</si>
  <si>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</si>
  <si>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</si>
  <si>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</si>
  <si>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</si>
  <si>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</si>
  <si>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</si>
  <si>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</si>
  <si>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</si>
  <si>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</si>
  <si>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</si>
  <si>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</si>
  <si>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</si>
  <si>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</si>
  <si>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</si>
  <si>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</si>
  <si>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</si>
  <si>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</si>
  <si>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</si>
  <si>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</si>
  <si>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</si>
  <si>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</si>
  <si>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</si>
  <si>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</si>
  <si>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</si>
  <si>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</si>
  <si>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</si>
  <si>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</si>
  <si>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</si>
  <si>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</si>
  <si>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</si>
  <si>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</si>
  <si>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</si>
  <si>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</si>
  <si>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</si>
  <si>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</si>
  <si>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</si>
  <si>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</si>
  <si>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</si>
  <si>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</si>
  <si>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</si>
  <si>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</si>
  <si>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</si>
  <si>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</si>
  <si>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</si>
  <si>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</si>
  <si>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</si>
  <si>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</si>
  <si>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</si>
  <si>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</si>
  <si>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</si>
  <si>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</si>
  <si>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</si>
  <si>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</si>
  <si>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</si>
  <si>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</si>
  <si>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</si>
  <si>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</si>
  <si>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</si>
  <si>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</si>
  <si>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</si>
  <si>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</si>
  <si>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</si>
  <si>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</si>
  <si>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</si>
  <si>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</si>
  <si>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</si>
  <si>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</si>
  <si>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</si>
  <si>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</si>
  <si>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</si>
  <si>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</si>
  <si>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</si>
  <si>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</si>
  <si>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</si>
  <si>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</si>
  <si>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</si>
  <si>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</si>
  <si>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</si>
  <si>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</si>
  <si>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</si>
  <si>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</si>
  <si>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</si>
  <si>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</si>
  <si>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</si>
  <si>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</si>
  <si>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</si>
  <si>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</si>
  <si>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</si>
  <si>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</si>
  <si>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</si>
  <si>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</si>
  <si>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</si>
  <si>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</si>
  <si>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</si>
  <si>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</si>
  <si>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</si>
  <si>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</si>
  <si>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</si>
  <si>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</si>
  <si>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</si>
  <si>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</si>
  <si>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</si>
  <si>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</si>
  <si>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</si>
  <si>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</si>
  <si>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</si>
  <si>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</si>
  <si>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</si>
  <si>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</si>
  <si>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</si>
  <si>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</si>
  <si>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</si>
  <si>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</si>
  <si>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</si>
  <si>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</si>
  <si>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</si>
  <si>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</si>
  <si>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</si>
  <si>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</si>
  <si>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</si>
  <si>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</si>
  <si>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</si>
  <si>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</si>
  <si>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</si>
  <si>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</si>
  <si>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</si>
  <si>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</si>
  <si>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</si>
  <si>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</si>
  <si>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</si>
  <si>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</si>
  <si>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</si>
  <si>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</si>
  <si>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</si>
  <si>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</si>
  <si>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</si>
  <si>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</si>
  <si>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</si>
  <si>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</si>
  <si>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</si>
  <si>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</si>
  <si>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</si>
  <si>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</si>
  <si>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</si>
  <si>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</si>
  <si>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</si>
  <si>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</si>
  <si>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</si>
  <si>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</si>
  <si>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</si>
  <si>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</si>
  <si>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</si>
  <si>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</si>
  <si>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</si>
  <si>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</si>
  <si>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</si>
  <si>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</si>
  <si>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</si>
  <si>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</si>
  <si>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</si>
  <si>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</si>
  <si>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</si>
  <si>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</si>
  <si>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</si>
  <si>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</si>
  <si>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</si>
  <si>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</si>
  <si>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</si>
  <si>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</si>
  <si>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</si>
  <si>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</si>
  <si>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</si>
  <si>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</si>
  <si>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</si>
  <si>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</si>
  <si>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</si>
  <si>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</si>
  <si>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</si>
  <si>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</si>
  <si>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</si>
  <si>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</si>
  <si>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</si>
  <si>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</si>
  <si>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</si>
  <si>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</si>
  <si>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</si>
  <si>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</si>
  <si>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</si>
  <si>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</si>
  <si>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</si>
  <si>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</si>
  <si>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</si>
  <si>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</si>
  <si>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</si>
  <si>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</si>
  <si>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</si>
  <si>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</si>
  <si>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</si>
  <si>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</si>
  <si>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</si>
  <si>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</si>
  <si>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</si>
  <si>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</si>
  <si>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</si>
  <si>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</si>
  <si>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</si>
  <si>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</si>
  <si>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</si>
  <si>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</si>
  <si>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</si>
  <si>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</si>
  <si>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</si>
  <si>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</si>
  <si>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</si>
  <si>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</si>
  <si>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</si>
  <si>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</si>
  <si>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</si>
  <si>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</si>
  <si>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</si>
  <si>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</si>
  <si>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</si>
  <si>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</si>
  <si>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</si>
  <si>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</si>
  <si>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</si>
  <si>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</si>
  <si>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</si>
  <si>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</si>
  <si>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</si>
  <si>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</si>
  <si>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</si>
  <si>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</si>
  <si>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</si>
  <si>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</si>
  <si>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</si>
  <si>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</si>
  <si>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</si>
  <si>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</si>
  <si>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</si>
  <si>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</si>
  <si>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</si>
  <si>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</si>
  <si>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</si>
  <si>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</si>
  <si>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</si>
  <si>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</si>
  <si>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</si>
  <si>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</si>
  <si>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</si>
  <si>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</si>
  <si>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</si>
  <si>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</si>
  <si>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</si>
  <si>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</si>
  <si>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</si>
  <si>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</si>
  <si>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</si>
  <si>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</si>
  <si>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</si>
  <si>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</si>
  <si>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</si>
  <si>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</si>
  <si>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</si>
  <si>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</si>
  <si>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</si>
  <si>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</si>
  <si>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</si>
  <si>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</si>
  <si>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</si>
  <si>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</si>
  <si>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</si>
  <si>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</si>
  <si>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</si>
  <si>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</si>
  <si>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</si>
  <si>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</si>
  <si>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</si>
  <si>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</si>
  <si>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</si>
  <si>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</si>
  <si>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</si>
  <si>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</si>
  <si>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</si>
  <si>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</si>
  <si>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</si>
  <si>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</si>
  <si>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</si>
  <si>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</si>
  <si>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</si>
  <si>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</si>
  <si>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</si>
  <si>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</si>
  <si>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</si>
  <si>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</si>
  <si>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</si>
  <si>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</si>
  <si>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</si>
  <si>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</si>
  <si>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</si>
  <si>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</si>
  <si>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</si>
  <si>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</si>
  <si>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</si>
  <si>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</si>
  <si>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</si>
  <si>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</si>
  <si>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</si>
  <si>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</si>
  <si>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</si>
  <si>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</si>
  <si>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</si>
  <si>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</si>
  <si>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</si>
  <si>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</si>
  <si>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</si>
  <si>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</si>
  <si>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</si>
  <si>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</si>
  <si>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</si>
  <si>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</si>
  <si>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</si>
  <si>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</si>
  <si>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</si>
  <si>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</si>
  <si>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</si>
  <si>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</si>
  <si>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</si>
  <si>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</si>
  <si>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</si>
  <si>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</si>
  <si>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</si>
  <si>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</si>
  <si>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</si>
  <si>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</si>
  <si>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</si>
  <si>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</si>
  <si>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</si>
  <si>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</si>
  <si>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</si>
  <si>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</si>
  <si>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</si>
  <si>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</si>
  <si>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</si>
  <si>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</si>
  <si>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</si>
  <si>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</si>
  <si>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</si>
  <si>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</si>
  <si>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</si>
  <si>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</si>
  <si>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</si>
  <si>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</si>
  <si>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</si>
  <si>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</si>
  <si>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</si>
  <si>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</si>
  <si>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</si>
  <si>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</si>
  <si>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</si>
  <si>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</si>
  <si>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</si>
  <si>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</si>
  <si>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</si>
  <si>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</si>
  <si>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</si>
  <si>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</si>
  <si>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</si>
  <si>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</si>
  <si>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</si>
  <si>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</si>
  <si>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</si>
  <si>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</si>
  <si>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</si>
  <si>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</si>
  <si>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</si>
  <si>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</si>
  <si>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</si>
  <si>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</si>
  <si>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</si>
  <si>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</si>
  <si>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</si>
  <si>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</si>
  <si>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</si>
  <si>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</si>
  <si>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</si>
  <si>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</si>
  <si>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</si>
  <si>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</si>
  <si>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</si>
  <si>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</si>
  <si>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</si>
  <si>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</si>
  <si>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</si>
  <si>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</si>
  <si>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</si>
  <si>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</si>
  <si>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</si>
  <si>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</si>
  <si>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</si>
  <si>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</si>
  <si>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</si>
  <si>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</si>
  <si>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</si>
  <si>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</si>
  <si>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</si>
  <si>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</si>
  <si>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</si>
  <si>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</si>
  <si>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</si>
  <si>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</si>
  <si>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</si>
  <si>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</si>
  <si>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</si>
  <si>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</si>
  <si>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</si>
  <si>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</si>
  <si>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</si>
  <si>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</si>
  <si>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</si>
  <si>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</si>
  <si>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</si>
  <si>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</si>
  <si>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</si>
  <si>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</si>
  <si>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</si>
  <si>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</si>
  <si>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</si>
  <si>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</si>
  <si>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</si>
  <si>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</si>
  <si>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</si>
  <si>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</si>
  <si>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</si>
  <si>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</si>
  <si>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</si>
  <si>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</si>
  <si>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</si>
  <si>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</si>
  <si>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</si>
  <si>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</si>
  <si>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</si>
  <si>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</si>
  <si>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</si>
  <si>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</si>
  <si>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</si>
  <si>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</si>
  <si>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</si>
  <si>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</si>
  <si>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</si>
  <si>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</si>
  <si>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</si>
  <si>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</si>
  <si>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</si>
  <si>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</si>
  <si>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</si>
  <si>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</si>
  <si>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</si>
  <si>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</si>
  <si>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</si>
  <si>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</si>
  <si>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</si>
  <si>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</si>
  <si>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</si>
  <si>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</si>
  <si>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</si>
  <si>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</si>
  <si>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</si>
  <si>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</si>
  <si>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</si>
  <si>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</si>
  <si>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</si>
  <si>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</si>
  <si>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</si>
  <si>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</si>
  <si>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</si>
  <si>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</si>
  <si>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</si>
  <si>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</si>
  <si>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</si>
  <si>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</si>
  <si>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</si>
  <si>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</si>
  <si>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</si>
  <si>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</si>
  <si>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</si>
  <si>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</si>
  <si>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</si>
  <si>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</si>
  <si>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</si>
  <si>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</si>
  <si>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</si>
  <si>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</si>
  <si>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</si>
  <si>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</si>
  <si>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</si>
  <si>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</si>
  <si>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</si>
  <si>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</si>
  <si>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</si>
  <si>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</si>
  <si>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</si>
  <si>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</si>
  <si>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</si>
  <si>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</si>
  <si>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</si>
  <si>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</si>
  <si>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</si>
  <si>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</si>
  <si>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</si>
  <si>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</si>
  <si>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</si>
  <si>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</si>
  <si>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</si>
  <si>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</si>
  <si>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</si>
  <si>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</si>
  <si>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</si>
  <si>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</si>
  <si>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</si>
  <si>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</si>
  <si>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</si>
  <si>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</si>
  <si>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</si>
  <si>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</si>
  <si>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</si>
  <si>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</si>
  <si>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</si>
  <si>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</si>
  <si>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</si>
  <si>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</si>
  <si>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</si>
  <si>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</si>
  <si>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</si>
  <si>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</si>
  <si>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</si>
  <si>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</si>
  <si>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</si>
  <si>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</si>
  <si>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</si>
  <si>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</si>
  <si>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</si>
  <si>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</si>
  <si>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</si>
  <si>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</si>
  <si>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</si>
  <si>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</si>
  <si>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</si>
  <si>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</si>
  <si>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</si>
  <si>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</si>
  <si>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</si>
  <si>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</si>
  <si>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</si>
  <si>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</si>
  <si>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</si>
  <si>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</si>
  <si>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</si>
  <si>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</si>
  <si>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</si>
  <si>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</si>
  <si>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</si>
  <si>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</si>
  <si>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</si>
  <si>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</si>
  <si>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</si>
  <si>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</si>
  <si>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</si>
  <si>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</si>
  <si>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</si>
  <si>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</si>
  <si>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</si>
  <si>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</si>
  <si>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</si>
  <si>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</si>
  <si>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</si>
  <si>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</si>
  <si>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</si>
  <si>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</si>
  <si>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</si>
  <si>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</si>
  <si>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</si>
  <si>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</si>
  <si>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</si>
  <si>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</si>
  <si>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</si>
  <si>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</si>
  <si>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</si>
  <si>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</si>
  <si>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</si>
  <si>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</si>
  <si>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</si>
  <si>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</si>
  <si>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</si>
  <si>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</si>
  <si>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</si>
  <si>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</si>
  <si>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</si>
  <si>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</si>
  <si>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</si>
  <si>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</si>
  <si>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</si>
  <si>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</si>
  <si>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</si>
  <si>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</si>
  <si>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</si>
  <si>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</si>
  <si>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</si>
  <si>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</si>
  <si>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</si>
  <si>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</si>
  <si>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</si>
  <si>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</si>
  <si>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</si>
  <si>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</si>
  <si>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</si>
  <si>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</si>
  <si>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</si>
  <si>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</si>
  <si>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</si>
  <si>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</si>
  <si>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</si>
  <si>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</si>
  <si>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</si>
  <si>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</si>
  <si>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</si>
  <si>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</si>
  <si>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</si>
  <si>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</si>
  <si>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</si>
  <si>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</si>
  <si>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</si>
  <si>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</si>
  <si>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</si>
  <si>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</si>
  <si>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</si>
  <si>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</si>
  <si>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</si>
  <si>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</si>
  <si>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</si>
  <si>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</si>
  <si>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</si>
  <si>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</si>
  <si>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</si>
  <si>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</si>
  <si>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</si>
  <si>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</si>
  <si>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</si>
  <si>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</si>
  <si>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</si>
  <si>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</si>
  <si>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</si>
  <si>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</si>
  <si>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</si>
  <si>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</si>
  <si>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</si>
  <si>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</si>
  <si>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</si>
  <si>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</si>
  <si>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</si>
  <si>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</si>
  <si>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</si>
  <si>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</si>
  <si>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</si>
  <si>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</si>
  <si>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</si>
  <si>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</si>
  <si>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</si>
  <si>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</si>
  <si>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</si>
  <si>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</si>
  <si>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</si>
  <si>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</si>
  <si>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</si>
  <si>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</si>
  <si>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</si>
  <si>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</si>
  <si>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</si>
  <si>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</si>
  <si>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</si>
  <si>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</si>
  <si>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</si>
  <si>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</si>
  <si>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</si>
  <si>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</si>
  <si>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</si>
  <si>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</si>
  <si>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</si>
  <si>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</si>
  <si>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</si>
  <si>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</si>
  <si>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</si>
  <si>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</si>
  <si>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</si>
  <si>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</si>
  <si>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</si>
  <si>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</si>
  <si>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</si>
  <si>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</si>
  <si>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</si>
  <si>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</si>
  <si>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</si>
  <si>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</si>
  <si>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</si>
  <si>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</si>
  <si>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</si>
  <si>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</si>
  <si>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</si>
  <si>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</si>
  <si>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</si>
  <si>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</si>
  <si>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</si>
  <si>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</si>
  <si>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</si>
  <si>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</si>
  <si>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</si>
  <si>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</si>
  <si>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</si>
  <si>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</si>
  <si>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</si>
  <si>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</si>
  <si>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</si>
  <si>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</si>
  <si>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</si>
  <si>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</si>
  <si>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</si>
  <si>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</si>
  <si>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</si>
  <si>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</si>
  <si>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</si>
  <si>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</si>
  <si>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</si>
  <si>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</si>
  <si>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</si>
  <si>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</si>
  <si>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</si>
  <si>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</si>
  <si>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</si>
  <si>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</si>
  <si>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</si>
  <si>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</si>
  <si>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</si>
  <si>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</si>
  <si>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</si>
  <si>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</si>
  <si>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</si>
  <si>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</si>
  <si>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</si>
  <si>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</si>
  <si>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</si>
  <si>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</si>
  <si>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</si>
  <si>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</si>
  <si>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</si>
  <si>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</si>
  <si>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</si>
  <si>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</si>
  <si>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</si>
  <si>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</si>
  <si>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</si>
  <si>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</si>
  <si>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</si>
  <si>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</si>
  <si>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</si>
  <si>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</si>
  <si>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</si>
  <si>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</si>
  <si>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</si>
  <si>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</si>
  <si>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</si>
  <si>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</si>
  <si>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</si>
  <si>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</si>
  <si>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</si>
  <si>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</si>
  <si>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</si>
  <si>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</si>
  <si>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</si>
  <si>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</si>
  <si>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</si>
  <si>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</si>
  <si>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</si>
  <si>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</si>
  <si>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</si>
  <si>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</si>
  <si>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</si>
  <si>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</si>
  <si>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</si>
  <si>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</si>
  <si>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</si>
  <si>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</si>
  <si>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</si>
  <si>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</si>
  <si>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</si>
  <si>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</si>
  <si>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</si>
  <si>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</si>
  <si>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</si>
  <si>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</si>
  <si>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</si>
  <si>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</si>
  <si>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</si>
  <si>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</si>
  <si>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</si>
  <si>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</si>
  <si>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</si>
  <si>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</si>
  <si>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</si>
  <si>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</si>
  <si>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</si>
  <si>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</si>
  <si>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</si>
  <si>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</si>
  <si>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</si>
  <si>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</si>
  <si>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</si>
  <si>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</si>
  <si>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</si>
  <si>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</si>
  <si>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</si>
  <si>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</si>
  <si>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</si>
  <si>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</si>
  <si>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</si>
  <si>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</si>
  <si>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</si>
  <si>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</si>
  <si>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</si>
  <si>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</si>
  <si>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</si>
  <si>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</si>
  <si>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</si>
  <si>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</si>
  <si>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</si>
  <si>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</si>
  <si>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</si>
  <si>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</si>
  <si>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</si>
  <si>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</si>
  <si>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</si>
  <si>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</si>
  <si>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</si>
  <si>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</si>
  <si>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</si>
  <si>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</si>
  <si>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</si>
  <si>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</si>
  <si>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</si>
  <si>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</si>
  <si>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</si>
  <si>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</si>
  <si>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</si>
  <si>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</si>
  <si>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</si>
  <si>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</si>
  <si>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</si>
  <si>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</si>
  <si>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</si>
  <si>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</si>
  <si>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</si>
  <si>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</si>
  <si>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</si>
  <si>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</si>
  <si>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</si>
  <si>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</si>
  <si>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</si>
  <si>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</si>
  <si>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</si>
  <si>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</si>
  <si>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</si>
  <si>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</si>
  <si>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</si>
  <si>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</si>
  <si>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</si>
  <si>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</si>
  <si>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</si>
  <si>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</si>
  <si>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</si>
  <si>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</si>
  <si>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</si>
  <si>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</si>
  <si>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</si>
  <si>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</si>
  <si>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</si>
  <si>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</si>
  <si>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</si>
  <si>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</si>
  <si>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</si>
  <si>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</si>
  <si>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</si>
  <si>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</si>
  <si>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</si>
  <si>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</si>
  <si>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</si>
  <si>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</si>
  <si>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</si>
  <si>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</si>
  <si>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</si>
  <si>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</si>
  <si>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</si>
  <si>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</si>
  <si>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</si>
  <si>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</si>
  <si>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</si>
  <si>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</si>
  <si>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</si>
  <si>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</si>
  <si>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</si>
  <si>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</si>
  <si>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</si>
  <si>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</si>
  <si>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</si>
  <si>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</si>
  <si>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</si>
  <si>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</si>
  <si>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</si>
  <si>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</si>
  <si>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</si>
  <si>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</si>
  <si>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</si>
  <si>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</si>
  <si>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</si>
  <si>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</si>
  <si>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</si>
  <si>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</si>
  <si>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</si>
  <si>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</si>
  <si>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</si>
  <si>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</si>
  <si>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</si>
  <si>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</si>
  <si>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</si>
  <si>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</si>
  <si>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</si>
  <si>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</si>
  <si>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</si>
  <si>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</si>
  <si>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</si>
  <si>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</si>
  <si>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</si>
  <si>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</si>
  <si>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</si>
  <si>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</si>
  <si>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</si>
  <si>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</si>
  <si>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</si>
  <si>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</si>
  <si>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</si>
  <si>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</si>
  <si>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</si>
  <si>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</si>
  <si>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</si>
  <si>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</si>
  <si>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</si>
  <si>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</si>
  <si>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</si>
  <si>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</si>
  <si>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</si>
  <si>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</si>
  <si>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</si>
  <si>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</si>
  <si>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</si>
  <si>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</si>
  <si>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</si>
  <si>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</si>
  <si>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</si>
  <si>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</si>
  <si>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</si>
  <si>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</si>
  <si>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</si>
  <si>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</si>
  <si>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</si>
  <si>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</si>
  <si>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</si>
  <si>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</si>
  <si>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</si>
  <si>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</si>
  <si>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</si>
  <si>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</si>
  <si>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</si>
  <si>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</si>
  <si>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</si>
  <si>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</si>
  <si>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</si>
  <si>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</si>
  <si>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</si>
  <si>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</si>
  <si>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</si>
  <si>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</si>
  <si>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</si>
  <si>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</si>
  <si>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</si>
  <si>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</si>
  <si>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</si>
  <si>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</si>
  <si>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</si>
  <si>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</si>
  <si>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</si>
  <si>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</si>
  <si>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</si>
  <si>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</si>
  <si>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</si>
  <si>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</si>
  <si>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</si>
  <si>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</si>
  <si>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</si>
  <si>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</si>
  <si>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</si>
  <si>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</si>
  <si>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</si>
  <si>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</si>
  <si>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</si>
  <si>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</si>
  <si>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</si>
  <si>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</si>
  <si>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</si>
  <si>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</si>
  <si>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</si>
  <si>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</si>
  <si>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</si>
  <si>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</si>
  <si>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</si>
  <si>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</si>
  <si>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</si>
  <si>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</si>
  <si>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</si>
  <si>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</si>
  <si>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</si>
  <si>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</si>
  <si>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</si>
  <si>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</si>
  <si>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</si>
  <si>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</si>
  <si>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</si>
  <si>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</si>
  <si>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</si>
  <si>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</si>
  <si>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</si>
  <si>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</si>
  <si>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</si>
  <si>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</si>
  <si>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</si>
  <si>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</si>
  <si>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</si>
  <si>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</si>
  <si>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</si>
  <si>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</si>
  <si>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</si>
  <si>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</si>
  <si>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</si>
  <si>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</si>
  <si>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</si>
  <si>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</si>
  <si>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</si>
  <si>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</si>
  <si>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</si>
  <si>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</si>
  <si>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</si>
  <si>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</si>
  <si>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</si>
  <si>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</si>
  <si>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</si>
  <si>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</si>
  <si>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</si>
  <si>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</si>
  <si>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</si>
  <si>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</si>
  <si>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</si>
  <si>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</si>
  <si>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</si>
  <si>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</si>
  <si>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</si>
  <si>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</si>
  <si>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</si>
  <si>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</si>
  <si>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</si>
  <si>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</si>
  <si>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</si>
  <si>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</si>
  <si>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</si>
  <si>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</si>
  <si>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</si>
  <si>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</si>
  <si>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</si>
  <si>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</si>
  <si>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</si>
  <si>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</si>
  <si>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</si>
  <si>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</si>
  <si>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</si>
  <si>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</si>
  <si>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</si>
  <si>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</si>
  <si>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</si>
  <si>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</si>
  <si>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</si>
  <si>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</si>
  <si>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</si>
  <si>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</si>
  <si>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</si>
  <si>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</si>
  <si>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</si>
  <si>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</si>
  <si>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</si>
  <si>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</si>
  <si>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</si>
  <si>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</si>
  <si>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</si>
  <si>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</si>
  <si>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</si>
  <si>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</si>
  <si>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</si>
  <si>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</si>
  <si>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</si>
  <si>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</si>
  <si>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</si>
  <si>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</si>
  <si>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</si>
  <si>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</si>
  <si>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</si>
  <si>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</si>
  <si>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</si>
  <si>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</si>
  <si>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</si>
  <si>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</si>
  <si>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</si>
  <si>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</si>
  <si>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</si>
  <si>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</si>
  <si>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</si>
  <si>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</si>
  <si>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</si>
  <si>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</si>
  <si>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</si>
  <si>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</si>
  <si>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</si>
  <si>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</si>
  <si>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</si>
  <si>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</si>
  <si>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</si>
  <si>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</si>
  <si>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</si>
  <si>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</si>
  <si>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</si>
  <si>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</si>
  <si>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</si>
  <si>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</si>
  <si>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</si>
  <si>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</si>
  <si>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</si>
  <si>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</si>
  <si>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</si>
  <si>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</si>
  <si>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</si>
  <si>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</si>
  <si>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</si>
  <si>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</si>
  <si>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</si>
  <si>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</si>
  <si>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</si>
  <si>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</si>
  <si>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</si>
  <si>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</si>
  <si>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</si>
  <si>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</si>
  <si>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</si>
  <si>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</si>
  <si>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</si>
  <si>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</si>
  <si>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</si>
  <si>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</si>
  <si>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</si>
  <si>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</si>
  <si>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</si>
  <si>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</si>
  <si>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</si>
  <si>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</si>
  <si>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</si>
  <si>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</si>
  <si>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</si>
  <si>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</si>
  <si>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</si>
  <si>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</si>
  <si>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</si>
  <si>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</si>
  <si>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</si>
  <si>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</si>
  <si>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</si>
  <si>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</si>
  <si>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</si>
  <si>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</si>
  <si>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</si>
  <si>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</si>
  <si>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</si>
  <si>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</si>
  <si>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</si>
  <si>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</si>
  <si>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</si>
  <si>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</si>
  <si>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</si>
  <si>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</si>
  <si>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</si>
  <si>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</si>
  <si>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</si>
  <si>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</si>
  <si>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</si>
  <si>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</si>
  <si>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</si>
  <si>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</si>
  <si>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</si>
  <si>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</si>
  <si>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</si>
  <si>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</si>
  <si>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</si>
  <si>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</si>
  <si>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</si>
  <si>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</si>
  <si>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</si>
  <si>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</si>
  <si>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</si>
  <si>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</si>
  <si>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</si>
  <si>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</si>
  <si>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</si>
  <si>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</si>
  <si>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</si>
  <si>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</si>
  <si>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</si>
  <si>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</si>
  <si>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</si>
  <si>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</si>
  <si>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</si>
  <si>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</si>
  <si>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</si>
  <si>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</si>
  <si>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</si>
  <si>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</si>
  <si>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</si>
  <si>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</si>
  <si>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</si>
  <si>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</si>
  <si>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</si>
  <si>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</si>
  <si>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</si>
  <si>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</si>
  <si>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</si>
  <si>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</si>
  <si>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</si>
  <si>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</si>
  <si>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</si>
  <si>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</si>
  <si>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</si>
  <si>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</si>
  <si>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</si>
  <si>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</si>
  <si>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</si>
  <si>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</si>
  <si>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</si>
  <si>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</si>
  <si>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</si>
  <si>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</si>
  <si>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</si>
  <si>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</si>
  <si>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</si>
  <si>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</si>
  <si>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</si>
  <si>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</si>
  <si>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</si>
  <si>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</si>
  <si>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</si>
  <si>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</si>
  <si>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</si>
  <si>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</si>
  <si>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</si>
  <si>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</si>
  <si>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</si>
  <si>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</si>
  <si>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</si>
  <si>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</si>
  <si>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</si>
  <si>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</si>
  <si>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</si>
  <si>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</si>
  <si>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</si>
  <si>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</si>
  <si>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</si>
  <si>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</si>
  <si>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</si>
  <si>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</si>
  <si>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</si>
  <si>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</si>
  <si>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</si>
  <si>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</si>
  <si>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</si>
  <si>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</si>
  <si>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</si>
  <si>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</si>
  <si>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</si>
  <si>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</si>
  <si>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</si>
  <si>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</si>
  <si>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</si>
  <si>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</si>
  <si>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</si>
  <si>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</si>
  <si>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</si>
  <si>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</si>
  <si>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</si>
  <si>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</si>
  <si>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</si>
  <si>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</si>
  <si>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</si>
  <si>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</si>
  <si>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</si>
  <si>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</si>
  <si>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</si>
  <si>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</si>
  <si>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</si>
  <si>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</si>
  <si>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</si>
  <si>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</si>
  <si>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</si>
  <si>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</si>
  <si>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</si>
  <si>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</si>
  <si>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</si>
  <si>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</si>
  <si>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</si>
  <si>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</si>
  <si>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</si>
  <si>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</si>
  <si>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</si>
  <si>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</si>
  <si>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</si>
  <si>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</si>
  <si>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</si>
  <si>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</si>
  <si>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</si>
  <si>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</si>
  <si>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</si>
  <si>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</si>
  <si>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</si>
  <si>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</si>
  <si>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</si>
  <si>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</si>
  <si>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</si>
  <si>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</si>
  <si>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</si>
  <si>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</si>
  <si>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</si>
  <si>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</si>
  <si>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</si>
  <si>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</si>
  <si>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</si>
  <si>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</si>
  <si>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</si>
  <si>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</si>
  <si>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</si>
  <si>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</si>
  <si>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</si>
  <si>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</si>
  <si>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</si>
  <si>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</si>
  <si>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</si>
  <si>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</si>
  <si>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</si>
  <si>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</si>
  <si>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</si>
  <si>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</si>
  <si>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</si>
  <si>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</si>
  <si>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</si>
  <si>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</si>
  <si>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</si>
  <si>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</si>
  <si>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</si>
  <si>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</si>
  <si>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</si>
  <si>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</si>
  <si>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</si>
  <si>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</si>
  <si>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</si>
  <si>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</si>
  <si>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</si>
  <si>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</si>
  <si>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</si>
  <si>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</si>
  <si>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</si>
  <si>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</si>
  <si>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</si>
  <si>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</si>
  <si>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</si>
  <si>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</si>
  <si>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</si>
  <si>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</si>
  <si>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</si>
  <si>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</si>
  <si>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</si>
  <si>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</si>
  <si>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</si>
  <si>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</si>
  <si>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</si>
  <si>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</si>
  <si>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</si>
  <si>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</si>
  <si>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</si>
  <si>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</si>
  <si>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</si>
  <si>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</si>
  <si>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</si>
  <si>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</si>
  <si>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</si>
  <si>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</si>
  <si>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</si>
  <si>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</si>
  <si>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</si>
  <si>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</si>
  <si>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</si>
  <si>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</si>
  <si>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</si>
  <si>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</si>
  <si>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</si>
  <si>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</si>
  <si>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</si>
  <si>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</si>
  <si>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</si>
  <si>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</si>
  <si>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</si>
  <si>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</si>
  <si>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</si>
  <si>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</si>
  <si>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</si>
  <si>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</si>
  <si>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</si>
  <si>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</si>
  <si>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</si>
  <si>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</si>
  <si>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</si>
  <si>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</si>
  <si>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</si>
  <si>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</si>
  <si>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</si>
  <si>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</si>
  <si>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</si>
  <si>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</si>
  <si>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</si>
  <si>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</si>
  <si>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</si>
  <si>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</si>
  <si>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</si>
  <si>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</si>
  <si>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</si>
  <si>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</si>
  <si>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</si>
  <si>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</si>
  <si>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</si>
  <si>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</si>
  <si>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</si>
  <si>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</si>
  <si>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</si>
  <si>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</si>
  <si>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</si>
  <si>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</si>
  <si>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</si>
  <si>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</si>
  <si>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</si>
  <si>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</si>
  <si>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</si>
  <si>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</si>
  <si>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</si>
  <si>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</si>
  <si>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</si>
  <si>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</si>
  <si>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</si>
  <si>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</si>
  <si>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</si>
  <si>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</si>
  <si>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</si>
  <si>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</si>
  <si>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</si>
  <si>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</si>
  <si>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</si>
  <si>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</si>
  <si>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</si>
  <si>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</si>
  <si>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</si>
  <si>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</si>
  <si>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</si>
  <si>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</si>
  <si>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</si>
  <si>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</si>
  <si>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</si>
  <si>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</si>
  <si>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</si>
  <si>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</si>
  <si>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</si>
  <si>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</si>
  <si>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</si>
  <si>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</si>
  <si>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</si>
  <si>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</si>
  <si>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</si>
  <si>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</si>
  <si>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</si>
  <si>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</si>
  <si>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</si>
  <si>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</si>
  <si>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</si>
  <si>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</si>
  <si>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</si>
  <si>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</si>
  <si>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</si>
  <si>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</si>
  <si>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</si>
  <si>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</si>
  <si>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</si>
  <si>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</si>
  <si>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</si>
  <si>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</si>
  <si>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</si>
  <si>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</si>
  <si>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</si>
  <si>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</si>
  <si>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</si>
  <si>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</si>
  <si>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</si>
  <si>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</si>
  <si>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</si>
  <si>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</si>
  <si>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</si>
  <si>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</si>
  <si>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</si>
  <si>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</si>
  <si>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</si>
  <si>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</si>
  <si>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</si>
  <si>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</si>
  <si>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</si>
  <si>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</si>
  <si>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</si>
  <si>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</si>
  <si>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</si>
  <si>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</si>
  <si>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</si>
  <si>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</si>
  <si>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</si>
  <si>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</si>
  <si>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</si>
  <si>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</si>
  <si>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</si>
  <si>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</si>
  <si>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</si>
  <si>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</si>
  <si>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</si>
  <si>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</si>
  <si>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</si>
  <si>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</si>
  <si>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</si>
  <si>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</si>
  <si>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</si>
  <si>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</si>
  <si>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</si>
  <si>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</si>
  <si>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</si>
  <si>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</si>
  <si>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</si>
  <si>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</si>
  <si>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</si>
  <si>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</si>
  <si>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</si>
  <si>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</si>
  <si>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</si>
  <si>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</si>
  <si>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</si>
  <si>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</si>
  <si>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</si>
  <si>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</si>
  <si>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</si>
  <si>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</si>
  <si>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</si>
  <si>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</si>
  <si>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</si>
  <si>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</si>
  <si>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</si>
  <si>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</si>
  <si>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</si>
  <si>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</si>
  <si>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</si>
  <si>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</si>
  <si>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</si>
  <si>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</si>
  <si>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</si>
  <si>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</si>
  <si>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</si>
  <si>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</si>
  <si>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</si>
  <si>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</si>
  <si>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</si>
  <si>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</si>
  <si>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</si>
  <si>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</si>
  <si>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</si>
  <si>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</si>
  <si>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</si>
  <si>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</si>
  <si>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</si>
  <si>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</si>
  <si>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</si>
  <si>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</si>
  <si>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</si>
  <si>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</si>
  <si>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</si>
  <si>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</si>
  <si>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</si>
  <si>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</si>
  <si>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</si>
  <si>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</si>
  <si>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</si>
  <si>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</si>
  <si>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</si>
  <si>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</si>
  <si>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</si>
  <si>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</si>
  <si>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</si>
  <si>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</si>
  <si>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</si>
  <si>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</si>
  <si>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</si>
  <si>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</si>
  <si>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</si>
  <si>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</si>
  <si>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</si>
  <si>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</si>
  <si>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</si>
  <si>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</si>
  <si>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</si>
  <si>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</si>
  <si>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</si>
  <si>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</si>
  <si>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</si>
  <si>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</si>
  <si>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</si>
  <si>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</si>
  <si>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</si>
  <si>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</si>
  <si>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</si>
  <si>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</si>
  <si>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</si>
  <si>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</si>
  <si>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</si>
  <si>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</si>
  <si>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</si>
  <si>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</si>
  <si>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</si>
  <si>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</si>
  <si>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</si>
  <si>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</si>
  <si>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</si>
  <si>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</si>
  <si>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</si>
  <si>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</si>
  <si>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</si>
  <si>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</si>
  <si>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</si>
  <si>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</si>
  <si>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</si>
  <si>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</si>
  <si>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</si>
  <si>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</si>
  <si>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</si>
  <si>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</si>
  <si>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</si>
  <si>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</si>
  <si>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</si>
  <si>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</si>
  <si>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</si>
  <si>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</si>
  <si>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</si>
  <si>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</si>
  <si>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</si>
  <si>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</si>
  <si>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</si>
  <si>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</si>
  <si>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</si>
  <si>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</si>
  <si>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</si>
  <si>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</si>
  <si>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</si>
  <si>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</si>
  <si>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</si>
  <si>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</si>
  <si>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</si>
  <si>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</si>
  <si>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</si>
  <si>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</si>
  <si>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</si>
  <si>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</si>
  <si>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</si>
  <si>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</si>
  <si>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</si>
  <si>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</si>
  <si>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</si>
  <si>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</si>
  <si>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</si>
  <si>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</si>
  <si>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</si>
  <si>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</si>
  <si>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</si>
  <si>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</si>
  <si>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</si>
  <si>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</si>
  <si>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</si>
  <si>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</si>
  <si>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</si>
  <si>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</si>
  <si>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</si>
  <si>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</si>
  <si>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</si>
  <si>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</si>
  <si>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</si>
  <si>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</si>
  <si>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</si>
  <si>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</si>
  <si>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</si>
  <si>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</si>
  <si>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</si>
  <si>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</si>
  <si>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</si>
  <si>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</si>
  <si>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</si>
  <si>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</si>
  <si>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</si>
  <si>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</si>
  <si>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</si>
  <si>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</si>
  <si>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</si>
  <si>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</si>
  <si>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</si>
  <si>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</si>
  <si>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</si>
  <si>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</si>
  <si>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</si>
  <si>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</si>
  <si>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</si>
  <si>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</si>
  <si>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</si>
  <si>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</si>
  <si>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</si>
  <si>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</si>
  <si>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</si>
  <si>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</si>
  <si>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</si>
  <si>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</si>
  <si>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</si>
  <si>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</si>
  <si>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</si>
  <si>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</si>
  <si>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</si>
  <si>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</si>
  <si>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</si>
  <si>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</si>
  <si>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</si>
  <si>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</si>
  <si>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</si>
  <si>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</si>
  <si>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</si>
  <si>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</si>
  <si>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</si>
  <si>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</si>
  <si>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</si>
  <si>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</si>
  <si>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</si>
  <si>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</si>
  <si>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</si>
  <si>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</si>
  <si>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</si>
  <si>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</si>
  <si>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</si>
  <si>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</si>
  <si>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</si>
  <si>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</si>
  <si>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</si>
  <si>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</si>
  <si>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</si>
  <si>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</si>
  <si>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</si>
  <si>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</si>
  <si>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</si>
  <si>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</si>
  <si>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</si>
  <si>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</si>
  <si>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</si>
  <si>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</si>
  <si>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</si>
  <si>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</si>
  <si>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</si>
  <si>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</si>
  <si>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</si>
  <si>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</si>
  <si>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</si>
  <si>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</si>
  <si>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</si>
  <si>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</si>
  <si>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</si>
  <si>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</si>
  <si>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</si>
  <si>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</si>
  <si>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</si>
  <si>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</si>
  <si>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</si>
  <si>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</si>
  <si>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</si>
  <si>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</si>
  <si>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</si>
  <si>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</si>
  <si>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</si>
  <si>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</si>
  <si>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</si>
  <si>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</si>
  <si>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</si>
  <si>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</si>
  <si>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</si>
  <si>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</si>
  <si>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</si>
  <si>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</si>
  <si>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</si>
  <si>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</si>
  <si>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</si>
  <si>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</si>
  <si>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</si>
  <si>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</si>
  <si>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</si>
  <si>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</si>
  <si>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</si>
  <si>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</si>
  <si>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</si>
  <si>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</si>
  <si>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</si>
  <si>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</si>
  <si>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</si>
  <si>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</si>
  <si>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</si>
  <si>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</si>
  <si>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</si>
  <si>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</si>
  <si>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</si>
  <si>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</si>
  <si>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</si>
  <si>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</si>
  <si>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</si>
  <si>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</si>
  <si>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</si>
  <si>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</si>
  <si>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</si>
  <si>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</si>
  <si>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</si>
  <si>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</si>
  <si>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</si>
  <si>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</si>
  <si>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</si>
  <si>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</si>
  <si>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</si>
  <si>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</si>
  <si>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</si>
  <si>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</si>
  <si>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</si>
  <si>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</si>
  <si>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</si>
  <si>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</si>
  <si>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</si>
  <si>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</si>
  <si>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</si>
  <si>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</si>
  <si>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</si>
  <si>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</si>
  <si>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</si>
  <si>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</si>
  <si>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</si>
  <si>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</si>
  <si>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</si>
  <si>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</si>
  <si>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</si>
  <si>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</si>
  <si>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</si>
  <si>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</si>
  <si>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</si>
  <si>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</si>
  <si>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</si>
  <si>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</si>
  <si>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</si>
  <si>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</si>
  <si>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</si>
  <si>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</si>
  <si>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</si>
  <si>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</si>
  <si>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</si>
  <si>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</si>
  <si>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</si>
  <si>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</si>
  <si>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</si>
  <si>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</si>
  <si>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</si>
  <si>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</si>
  <si>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</si>
  <si>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</si>
  <si>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</si>
  <si>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</si>
  <si>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</si>
  <si>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</si>
  <si>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</si>
  <si>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</si>
  <si>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</si>
  <si>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</si>
  <si>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</si>
  <si>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</si>
  <si>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</si>
  <si>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</si>
  <si>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</si>
  <si>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</si>
  <si>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</si>
  <si>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</si>
  <si>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</si>
  <si>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</si>
  <si>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</si>
  <si>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</si>
  <si>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</si>
  <si>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</si>
  <si>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</si>
  <si>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</si>
  <si>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</si>
  <si>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</si>
  <si>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</si>
  <si>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</si>
  <si>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</si>
  <si>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</si>
  <si>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</si>
  <si>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</si>
  <si>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</si>
  <si>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</si>
  <si>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</si>
  <si>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</si>
  <si>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</si>
  <si>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</si>
  <si>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</si>
  <si>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</si>
  <si>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</si>
  <si>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</si>
  <si>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</si>
  <si>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</si>
  <si>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</si>
  <si>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</si>
  <si>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</si>
  <si>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</si>
  <si>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</si>
  <si>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</si>
  <si>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</si>
  <si>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</si>
  <si>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</si>
  <si>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</si>
  <si>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</si>
  <si>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</si>
  <si>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</si>
  <si>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</si>
  <si>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</si>
  <si>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</si>
  <si>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</si>
  <si>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</si>
  <si>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</si>
  <si>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</si>
  <si>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</si>
  <si>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</si>
  <si>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</si>
  <si>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</si>
  <si>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</si>
  <si>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</si>
  <si>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</si>
  <si>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</si>
  <si>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</si>
  <si>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</si>
  <si>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</si>
  <si>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</si>
  <si>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</si>
  <si>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</si>
  <si>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</si>
  <si>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</si>
  <si>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</si>
  <si>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</si>
  <si>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</si>
  <si>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</si>
  <si>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</si>
  <si>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</si>
  <si>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</si>
  <si>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</si>
  <si>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</si>
  <si>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</si>
  <si>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</si>
  <si>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</si>
  <si>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</si>
  <si>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</si>
  <si>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</si>
  <si>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</si>
  <si>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</si>
  <si>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</si>
  <si>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</si>
  <si>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</si>
  <si>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</si>
  <si>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</si>
  <si>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</si>
  <si>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</si>
  <si>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</si>
  <si>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</si>
  <si>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</si>
  <si>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</si>
  <si>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</si>
  <si>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</si>
  <si>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</si>
  <si>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</si>
  <si>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</si>
  <si>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</si>
  <si>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</si>
  <si>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</si>
  <si>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</si>
  <si>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</si>
  <si>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</si>
  <si>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</si>
  <si>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</si>
  <si>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</si>
  <si>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</si>
  <si>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</si>
  <si>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</si>
  <si>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</si>
  <si>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</si>
  <si>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</si>
  <si>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</si>
  <si>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</si>
  <si>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</si>
  <si>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</si>
  <si>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</si>
  <si>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</si>
  <si>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</si>
  <si>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</si>
  <si>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</si>
  <si>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</si>
  <si>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</si>
  <si>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</si>
  <si>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</si>
  <si>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</si>
  <si>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</si>
  <si>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</si>
  <si>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</si>
  <si>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</si>
  <si>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</si>
  <si>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</si>
  <si>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</si>
  <si>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</si>
  <si>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</si>
  <si>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</si>
  <si>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</si>
  <si>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</si>
  <si>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</si>
  <si>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</si>
  <si>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</si>
  <si>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</si>
  <si>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</si>
  <si>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</si>
  <si>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</si>
  <si>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</si>
  <si>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</si>
  <si>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</si>
  <si>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</si>
  <si>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</si>
  <si>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</si>
  <si>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</si>
  <si>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</si>
  <si>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</si>
  <si>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</si>
  <si>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</si>
  <si>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</si>
  <si>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</si>
  <si>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</si>
  <si>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</si>
  <si>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</si>
  <si>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</si>
  <si>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</si>
  <si>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</si>
  <si>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</si>
  <si>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</si>
  <si>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</si>
  <si>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</si>
  <si>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</si>
  <si>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</si>
  <si>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</si>
  <si>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</si>
  <si>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</si>
  <si>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</si>
  <si>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</si>
  <si>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</si>
  <si>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</si>
  <si>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</si>
  <si>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</si>
  <si>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</si>
  <si>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</si>
  <si>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</si>
  <si>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</si>
  <si>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</si>
  <si>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</si>
  <si>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</si>
  <si>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</si>
  <si>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</si>
  <si>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</si>
  <si>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</si>
  <si>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</si>
  <si>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</si>
  <si>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</si>
  <si>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</si>
  <si>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</si>
  <si>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</si>
  <si>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</si>
  <si>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</si>
  <si>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</si>
  <si>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</si>
  <si>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</si>
  <si>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</si>
  <si>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</si>
  <si>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</si>
  <si>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</si>
  <si>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</si>
  <si>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</si>
  <si>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</si>
  <si>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</si>
  <si>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</si>
  <si>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</si>
  <si>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</si>
  <si>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</si>
  <si>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</si>
  <si>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</si>
  <si>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</si>
  <si>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</si>
  <si>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</si>
  <si>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</si>
  <si>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</si>
  <si>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</si>
  <si>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</si>
  <si>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</si>
  <si>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</si>
  <si>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</si>
  <si>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</si>
  <si>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</si>
  <si>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</si>
  <si>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</si>
  <si>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</si>
  <si>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</si>
  <si>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</si>
  <si>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</si>
  <si>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</si>
  <si>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</si>
  <si>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</si>
  <si>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</si>
  <si>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</si>
  <si>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</si>
  <si>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</si>
  <si>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</si>
  <si>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</si>
  <si>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</si>
  <si>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</si>
  <si>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</si>
  <si>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</si>
  <si>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</si>
  <si>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</si>
  <si>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</si>
  <si>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</si>
  <si>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</si>
  <si>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</si>
  <si>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</si>
  <si>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</si>
  <si>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</si>
  <si>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</si>
  <si>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</si>
  <si>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</si>
  <si>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</si>
  <si>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</si>
  <si>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</si>
  <si>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</si>
  <si>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</si>
  <si>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</si>
  <si>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</si>
  <si>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</si>
  <si>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</si>
  <si>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</si>
  <si>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</si>
  <si>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</si>
  <si>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</si>
  <si>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</si>
  <si>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</si>
  <si>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</si>
  <si>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</si>
  <si>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</si>
  <si>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</si>
  <si>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</si>
  <si>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</si>
  <si>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</si>
  <si>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</si>
  <si>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</si>
  <si>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</si>
  <si>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</si>
  <si>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</si>
  <si>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</si>
  <si>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</si>
  <si>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</si>
  <si>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</si>
  <si>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</si>
  <si>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</si>
  <si>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</si>
  <si>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</si>
  <si>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</si>
  <si>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</si>
  <si>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</si>
  <si>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</si>
  <si>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</si>
  <si>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</si>
  <si>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</si>
  <si>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</si>
  <si>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</si>
  <si>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</si>
  <si>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</si>
  <si>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</si>
  <si>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</si>
  <si>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</si>
  <si>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</si>
  <si>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</si>
  <si>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</si>
  <si>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</si>
  <si>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</si>
  <si>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</si>
  <si>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</si>
  <si>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</si>
  <si>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</si>
  <si>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</si>
  <si>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</si>
  <si>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</si>
  <si>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</si>
  <si>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</si>
  <si>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</si>
  <si>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</si>
  <si>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</si>
  <si>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</si>
  <si>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</si>
  <si>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</si>
  <si>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</si>
  <si>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</si>
  <si>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</si>
  <si>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</si>
  <si>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</si>
  <si>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</si>
  <si>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</si>
  <si>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</si>
  <si>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</si>
  <si>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</si>
  <si>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</si>
  <si>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</si>
  <si>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</si>
  <si>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</si>
  <si>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</si>
  <si>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</si>
  <si>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</si>
  <si>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</si>
  <si>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</si>
  <si>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</si>
  <si>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</si>
  <si>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</si>
  <si>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</si>
  <si>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</si>
  <si>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</si>
  <si>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</si>
  <si>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</si>
  <si>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</si>
  <si>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</si>
  <si>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</si>
  <si>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</si>
  <si>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</si>
  <si>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</si>
  <si>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</si>
  <si>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</si>
  <si>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</si>
  <si>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</si>
  <si>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</si>
  <si>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</si>
  <si>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</si>
  <si>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</si>
  <si>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</si>
  <si>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</si>
  <si>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</si>
  <si>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</si>
  <si>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</si>
  <si>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</si>
  <si>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</si>
  <si>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</si>
  <si>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</si>
  <si>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</si>
  <si>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</si>
  <si>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</si>
  <si>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</si>
  <si>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</si>
  <si>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</si>
  <si>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</si>
  <si>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</si>
  <si>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</si>
  <si>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</si>
  <si>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</si>
  <si>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</si>
  <si>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</si>
  <si>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</si>
  <si>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</si>
  <si>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</si>
  <si>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</si>
  <si>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</si>
  <si>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</si>
  <si>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</si>
  <si>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</si>
  <si>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</si>
  <si>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</si>
  <si>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</si>
  <si>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</si>
  <si>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</si>
  <si>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</si>
  <si>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</si>
  <si>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</si>
  <si>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</si>
  <si>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</si>
  <si>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</si>
  <si>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</si>
  <si>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</si>
  <si>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</si>
  <si>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</si>
  <si>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</si>
  <si>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</si>
  <si>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</si>
  <si>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</si>
  <si>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</si>
  <si>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</si>
  <si>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</si>
  <si>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</si>
  <si>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</si>
  <si>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</si>
  <si>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</si>
  <si>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</si>
  <si>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</si>
  <si>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</si>
  <si>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</si>
  <si>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</si>
  <si>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</si>
  <si>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</si>
  <si>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</si>
  <si>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</si>
  <si>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</si>
  <si>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</si>
  <si>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</si>
  <si>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</si>
  <si>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</si>
  <si>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</si>
  <si>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</si>
  <si>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</si>
  <si>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</si>
  <si>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</si>
  <si>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</si>
  <si>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</si>
  <si>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</si>
  <si>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</si>
  <si>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</si>
  <si>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</si>
  <si>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</si>
  <si>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</si>
  <si>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</si>
  <si>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</si>
  <si>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</si>
  <si>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</si>
  <si>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</si>
  <si>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</si>
  <si>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</si>
  <si>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</si>
  <si>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</si>
  <si>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</si>
  <si>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</si>
  <si>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</si>
  <si>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</si>
  <si>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</si>
  <si>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</si>
  <si>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</si>
  <si>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</si>
  <si>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</si>
  <si>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</si>
  <si>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</si>
  <si>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</si>
  <si>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</si>
  <si>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</si>
  <si>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</si>
  <si>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</si>
  <si>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</si>
  <si>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</si>
  <si>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</si>
  <si>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</si>
  <si>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</si>
  <si>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</si>
  <si>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</si>
  <si>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</si>
  <si>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</si>
  <si>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</si>
  <si>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</si>
  <si>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</si>
  <si>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</si>
  <si>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</si>
  <si>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</si>
  <si>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</si>
  <si>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</si>
  <si>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</si>
  <si>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</si>
  <si>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</si>
  <si>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</si>
  <si>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</si>
  <si>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</si>
  <si>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</si>
  <si>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</si>
  <si>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</si>
  <si>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</si>
  <si>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</si>
  <si>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</si>
  <si>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</si>
  <si>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</si>
  <si>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</si>
  <si>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</si>
  <si>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</si>
  <si>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</si>
  <si>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</si>
  <si>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</si>
  <si>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</si>
  <si>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</si>
  <si>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</si>
  <si>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</si>
  <si>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</si>
  <si>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</si>
  <si>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</si>
  <si>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</si>
  <si>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</si>
  <si>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</si>
  <si>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</si>
  <si>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</si>
  <si>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</si>
  <si>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</si>
  <si>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</si>
  <si>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</si>
  <si>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</si>
  <si>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</si>
  <si>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</si>
  <si>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</si>
  <si>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</si>
  <si>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</si>
  <si>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</si>
  <si>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</si>
  <si>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</si>
  <si>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</si>
  <si>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</si>
  <si>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</si>
  <si>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</si>
  <si>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</si>
  <si>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</si>
  <si>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</si>
  <si>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</si>
  <si>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</si>
  <si>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</si>
  <si>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</si>
  <si>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</si>
  <si>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</si>
  <si>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</si>
  <si>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</si>
  <si>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</si>
  <si>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</si>
  <si>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</si>
  <si>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</si>
  <si>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</si>
  <si>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</si>
  <si>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</si>
  <si>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</si>
  <si>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</si>
  <si>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</si>
  <si>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</si>
  <si>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</si>
  <si>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</si>
  <si>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</si>
  <si>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</si>
  <si>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</si>
  <si>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</si>
  <si>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</si>
  <si>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</si>
  <si>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</si>
  <si>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</si>
  <si>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</si>
  <si>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</si>
  <si>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</si>
  <si>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</si>
  <si>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</si>
  <si>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</si>
  <si>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</si>
  <si>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</si>
  <si>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</si>
  <si>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</si>
  <si>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</si>
  <si>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</si>
  <si>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</si>
  <si>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</si>
  <si>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</si>
  <si>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</si>
  <si>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</si>
  <si>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</si>
  <si>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</si>
  <si>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</si>
  <si>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</si>
  <si>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</si>
  <si>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</si>
  <si>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</si>
  <si>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</si>
  <si>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</si>
  <si>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</si>
  <si>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</si>
  <si>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</si>
  <si>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</si>
  <si>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</si>
  <si>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</si>
  <si>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</si>
  <si>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</si>
  <si>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</si>
  <si>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</si>
  <si>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</si>
  <si>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</si>
  <si>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</si>
  <si>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</si>
  <si>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</si>
  <si>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</si>
  <si>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</si>
  <si>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</si>
  <si>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</si>
  <si>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</si>
  <si>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</si>
  <si>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</si>
  <si>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</si>
  <si>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</si>
  <si>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</si>
  <si>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</si>
  <si>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</si>
  <si>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</si>
  <si>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</si>
  <si>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</si>
  <si>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</si>
  <si>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</si>
  <si>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</si>
  <si>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</si>
  <si>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</si>
  <si>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</si>
  <si>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</si>
  <si>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</si>
  <si>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</si>
  <si>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</si>
  <si>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</si>
  <si>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</si>
  <si>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</si>
  <si>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</si>
  <si>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</si>
  <si>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</si>
  <si>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</si>
  <si>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</si>
  <si>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</si>
  <si>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</si>
  <si>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</si>
  <si>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</si>
  <si>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</si>
  <si>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</si>
  <si>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</si>
  <si>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</si>
  <si>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</si>
  <si>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</si>
  <si>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</si>
  <si>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</si>
  <si>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</si>
  <si>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</si>
  <si>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</si>
  <si>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</si>
  <si>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</si>
  <si>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</si>
  <si>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</si>
  <si>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</si>
  <si>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</si>
  <si>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</si>
  <si>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</si>
  <si>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</si>
  <si>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</si>
  <si>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</si>
  <si>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</si>
  <si>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</si>
  <si>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</si>
  <si>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</si>
  <si>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</si>
  <si>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</si>
  <si>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</si>
  <si>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</si>
  <si>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</si>
  <si>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</si>
  <si>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</si>
  <si>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</si>
  <si>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</si>
  <si>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</si>
  <si>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</si>
  <si>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</si>
  <si>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</si>
  <si>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</si>
  <si>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</si>
  <si>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</si>
  <si>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</si>
  <si>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</si>
  <si>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</si>
  <si>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</si>
  <si>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</si>
  <si>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</si>
  <si>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</si>
  <si>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</si>
  <si>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</si>
  <si>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</si>
  <si>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</si>
  <si>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</si>
  <si>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</si>
  <si>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</si>
  <si>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</si>
  <si>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</si>
  <si>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</si>
  <si>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</si>
  <si>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</si>
  <si>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</si>
  <si>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</si>
  <si>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</si>
  <si>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</si>
  <si>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</si>
  <si>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</si>
  <si>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</si>
  <si>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</si>
  <si>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</si>
  <si>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</si>
  <si>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</si>
  <si>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</si>
  <si>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</si>
  <si>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</si>
  <si>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</si>
  <si>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</si>
  <si>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</si>
  <si>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</si>
  <si>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</si>
  <si>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</si>
  <si>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</si>
  <si>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</si>
  <si>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</si>
  <si>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</si>
  <si>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</si>
  <si>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</si>
  <si>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</si>
  <si>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</si>
  <si>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</si>
  <si>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</si>
  <si>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</si>
  <si>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</si>
  <si>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</si>
  <si>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</si>
  <si>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</si>
  <si>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</si>
  <si>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</si>
  <si>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</si>
  <si>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</si>
  <si>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</si>
  <si>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</si>
  <si>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</si>
  <si>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</si>
  <si>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</si>
  <si>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</si>
  <si>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</si>
  <si>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</si>
  <si>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</si>
  <si>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</si>
  <si>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</si>
  <si>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</si>
  <si>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</si>
  <si>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</si>
  <si>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</si>
  <si>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</si>
  <si>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</si>
  <si>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</si>
  <si>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</si>
  <si>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</si>
  <si>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</si>
  <si>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</si>
  <si>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</si>
  <si>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</si>
  <si>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</si>
  <si>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</si>
  <si>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</si>
  <si>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</si>
  <si>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</si>
  <si>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</si>
  <si>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</si>
  <si>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</si>
  <si>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</si>
  <si>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</si>
  <si>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</si>
  <si>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</si>
  <si>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</si>
  <si>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</si>
  <si>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</si>
  <si>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</si>
  <si>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</si>
  <si>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</si>
  <si>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</si>
  <si>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</si>
  <si>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</si>
  <si>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</si>
  <si>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</si>
  <si>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</si>
  <si>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</si>
  <si>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</si>
  <si>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</si>
  <si>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</si>
  <si>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</si>
  <si>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</si>
  <si>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</si>
  <si>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</si>
  <si>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</si>
  <si>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</si>
  <si>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</si>
  <si>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</si>
  <si>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</si>
  <si>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</si>
  <si>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</si>
  <si>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</si>
  <si>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</si>
  <si>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</si>
  <si>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</si>
  <si>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</si>
  <si>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</si>
  <si>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</si>
  <si>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</si>
  <si>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</si>
  <si>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</si>
  <si>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</si>
  <si>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</si>
  <si>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</si>
  <si>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</si>
  <si>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</si>
  <si>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</si>
  <si>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</si>
  <si>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</si>
  <si>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</si>
  <si>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</si>
  <si>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</si>
  <si>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</si>
  <si>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</si>
  <si>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</si>
  <si>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</si>
  <si>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</si>
  <si>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</si>
  <si>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</si>
  <si>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</si>
  <si>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</si>
  <si>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</si>
  <si>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</si>
  <si>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</si>
  <si>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</si>
  <si>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</si>
  <si>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</si>
  <si>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</si>
  <si>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</si>
  <si>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</si>
  <si>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</si>
  <si>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</si>
  <si>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</si>
  <si>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</si>
  <si>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</si>
  <si>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</si>
  <si>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</si>
  <si>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</si>
  <si>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</si>
  <si>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</si>
  <si>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</si>
  <si>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</si>
  <si>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</si>
  <si>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</si>
  <si>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</si>
  <si>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</si>
  <si>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</si>
  <si>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</si>
  <si>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</si>
  <si>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</si>
  <si>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</si>
  <si>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</si>
  <si>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</si>
  <si>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</si>
  <si>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</si>
  <si>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</si>
  <si>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</si>
  <si>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</si>
  <si>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</si>
  <si>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</si>
  <si>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</si>
  <si>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</si>
  <si>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</si>
  <si>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</si>
  <si>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</si>
  <si>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</si>
  <si>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</si>
  <si>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</si>
  <si>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</si>
  <si>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</si>
  <si>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</si>
  <si>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</si>
  <si>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</si>
  <si>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</si>
  <si>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</si>
  <si>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</si>
  <si>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</si>
  <si>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</si>
  <si>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</si>
  <si>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</si>
  <si>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</si>
  <si>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</si>
  <si>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</si>
  <si>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</si>
  <si>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</si>
  <si>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</si>
  <si>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</si>
  <si>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</si>
  <si>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</si>
  <si>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</si>
  <si>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</si>
  <si>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</si>
  <si>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</si>
  <si>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</si>
  <si>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</si>
  <si>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</si>
  <si>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</si>
  <si>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</si>
  <si>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</si>
  <si>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</si>
  <si>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</si>
  <si>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</si>
  <si>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</si>
  <si>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</si>
  <si>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</si>
  <si>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</si>
  <si>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</si>
  <si>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</si>
  <si>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</si>
  <si>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</si>
  <si>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</si>
  <si>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</si>
  <si>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</si>
  <si>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</si>
  <si>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</si>
  <si>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</si>
  <si>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</si>
  <si>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</si>
  <si>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</si>
  <si>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</si>
  <si>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</si>
  <si>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</si>
  <si>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</si>
  <si>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</si>
  <si>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</si>
  <si>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</si>
  <si>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</si>
  <si>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</si>
  <si>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</si>
  <si>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</si>
  <si>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</si>
  <si>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</si>
  <si>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</si>
  <si>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</si>
  <si>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</si>
  <si>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</si>
  <si>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</si>
  <si>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</si>
  <si>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</si>
  <si>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</si>
  <si>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</si>
  <si>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</si>
  <si>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</si>
  <si>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</si>
  <si>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</si>
  <si>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</si>
  <si>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</si>
  <si>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</si>
  <si>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</si>
  <si>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</si>
  <si>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</si>
  <si>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</si>
  <si>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</si>
  <si>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</si>
  <si>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</si>
  <si>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</si>
  <si>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</si>
  <si>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</si>
  <si>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</si>
  <si>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</si>
  <si>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</si>
  <si>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</si>
  <si>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</si>
  <si>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</si>
  <si>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</si>
  <si>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</si>
  <si>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</si>
  <si>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</si>
  <si>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</si>
  <si>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</si>
  <si>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</si>
  <si>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</si>
  <si>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</si>
  <si>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</si>
  <si>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</si>
  <si>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</si>
  <si>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</si>
  <si>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</si>
  <si>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</si>
  <si>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</si>
  <si>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</si>
  <si>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</si>
  <si>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</si>
  <si>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</si>
  <si>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</si>
  <si>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</si>
  <si>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</si>
  <si>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</si>
  <si>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</si>
  <si>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</si>
  <si>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</si>
  <si>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</si>
  <si>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</si>
  <si>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</si>
  <si>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</si>
  <si>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</si>
  <si>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</si>
  <si>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</si>
  <si>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</si>
  <si>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</si>
  <si>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</si>
  <si>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</si>
  <si>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</si>
  <si>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</si>
  <si>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</si>
  <si>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</si>
  <si>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</si>
  <si>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</si>
  <si>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</si>
  <si>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</si>
  <si>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</si>
  <si>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</si>
  <si>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</si>
  <si>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</si>
  <si>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</si>
  <si>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</si>
  <si>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</si>
  <si>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</si>
  <si>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</si>
  <si>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</si>
  <si>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</si>
  <si>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</si>
  <si>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</si>
  <si>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</si>
  <si>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</si>
  <si>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</si>
  <si>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</si>
  <si>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</si>
  <si>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</si>
  <si>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</si>
  <si>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</si>
  <si>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</si>
  <si>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</si>
  <si>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</si>
  <si>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</si>
  <si>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</si>
  <si>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</si>
  <si>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</si>
  <si>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</si>
  <si>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</si>
  <si>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</si>
  <si>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</si>
  <si>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</si>
  <si>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</si>
  <si>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</si>
  <si>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</si>
  <si>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</si>
  <si>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</si>
  <si>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</si>
  <si>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</si>
  <si>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</si>
  <si>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</si>
  <si>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</si>
  <si>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</si>
  <si>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</si>
  <si>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</si>
  <si>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</si>
  <si>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</si>
  <si>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</si>
  <si>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</si>
  <si>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</si>
  <si>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</si>
  <si>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</si>
  <si>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</si>
  <si>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</si>
  <si>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</si>
  <si>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</si>
  <si>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</si>
  <si>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</si>
  <si>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</si>
  <si>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</si>
  <si>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</si>
  <si>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</si>
  <si>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</si>
  <si>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</si>
  <si>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</si>
  <si>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</si>
  <si>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</si>
  <si>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</si>
  <si>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</si>
  <si>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</si>
  <si>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</si>
  <si>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</si>
  <si>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</si>
  <si>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</si>
  <si>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</si>
  <si>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</si>
  <si>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</si>
  <si>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</si>
  <si>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</si>
  <si>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</si>
  <si>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</si>
  <si>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</si>
  <si>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</si>
  <si>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</si>
  <si>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</si>
  <si>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</si>
  <si>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</si>
  <si>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</si>
  <si>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</si>
  <si>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</si>
  <si>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</si>
  <si>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</si>
  <si>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</si>
  <si>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</si>
  <si>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</si>
  <si>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</si>
  <si>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</si>
  <si>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</si>
  <si>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</si>
  <si>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</si>
  <si>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</si>
  <si>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</si>
  <si>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</si>
  <si>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</si>
  <si>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</si>
  <si>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</si>
  <si>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</si>
  <si>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</si>
  <si>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</si>
  <si>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</si>
  <si>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</si>
  <si>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</si>
  <si>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</si>
  <si>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</si>
  <si>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</si>
  <si>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</si>
  <si>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</si>
  <si>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</si>
  <si>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</si>
  <si>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</si>
  <si>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</si>
  <si>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</si>
  <si>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</si>
  <si>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</si>
  <si>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</si>
  <si>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</si>
  <si>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</si>
  <si>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</si>
  <si>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</si>
  <si>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</si>
  <si>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</si>
  <si>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</si>
  <si>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</si>
  <si>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</si>
  <si>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</si>
  <si>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</si>
  <si>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</si>
  <si>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</si>
  <si>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</si>
  <si>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</si>
  <si>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</si>
  <si>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</si>
  <si>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</si>
  <si>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</si>
  <si>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</si>
  <si>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</si>
  <si>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</si>
  <si>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</si>
  <si>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</si>
  <si>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</si>
  <si>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</si>
  <si>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</si>
  <si>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</si>
  <si>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</si>
  <si>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</si>
  <si>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</si>
  <si>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</si>
  <si>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</si>
  <si>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</si>
  <si>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</si>
  <si>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</si>
  <si>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</si>
  <si>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</si>
  <si>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</si>
  <si>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</si>
  <si>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</si>
  <si>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</si>
  <si>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</si>
  <si>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</si>
  <si>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</si>
  <si>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</si>
  <si>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</si>
  <si>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</si>
  <si>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</si>
  <si>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</si>
  <si>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</si>
  <si>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</si>
  <si>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</si>
  <si>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</si>
  <si>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</si>
  <si>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</si>
  <si>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</si>
  <si>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</si>
  <si>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</si>
  <si>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</si>
  <si>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</si>
  <si>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</si>
  <si>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</si>
  <si>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</si>
  <si>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</si>
  <si>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</si>
  <si>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</si>
  <si>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</si>
  <si>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</si>
  <si>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</si>
  <si>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</si>
  <si>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</si>
  <si>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</si>
  <si>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</si>
  <si>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</si>
  <si>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</si>
  <si>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</si>
  <si>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</si>
  <si>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</si>
  <si>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</si>
  <si>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</si>
  <si>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</si>
  <si>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</si>
  <si>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</si>
  <si>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</si>
  <si>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</si>
  <si>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</si>
  <si>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</si>
  <si>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</si>
  <si>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</si>
  <si>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</si>
  <si>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</si>
  <si>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</si>
  <si>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</si>
  <si>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</si>
  <si>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</si>
  <si>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</si>
  <si>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</si>
  <si>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</si>
  <si>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</si>
  <si>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</si>
  <si>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</si>
  <si>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</si>
  <si>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</si>
  <si>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</si>
  <si>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</si>
  <si>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</si>
  <si>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</si>
  <si>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</si>
  <si>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</si>
  <si>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</si>
  <si>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</si>
  <si>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</si>
  <si>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</si>
  <si>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</si>
  <si>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</si>
  <si>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</si>
  <si>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</si>
  <si>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</si>
  <si>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</si>
  <si>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</si>
  <si>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</si>
  <si>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</si>
  <si>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</si>
  <si>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</si>
  <si>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</si>
  <si>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</si>
  <si>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</si>
  <si>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</si>
  <si>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</si>
  <si>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</si>
  <si>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</si>
  <si>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</si>
  <si>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</si>
  <si>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</si>
  <si>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</si>
  <si>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</si>
  <si>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</si>
  <si>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</si>
  <si>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</si>
  <si>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</si>
  <si>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</si>
  <si>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</si>
  <si>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</si>
  <si>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</si>
  <si>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</si>
  <si>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</si>
  <si>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</si>
  <si>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</si>
  <si>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</si>
  <si>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</si>
  <si>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</si>
  <si>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</si>
  <si>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</si>
  <si>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</si>
  <si>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</si>
  <si>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</si>
  <si>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</si>
  <si>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</si>
  <si>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</si>
  <si>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</si>
  <si>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</si>
  <si>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</si>
  <si>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</si>
  <si>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</si>
  <si>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</si>
  <si>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</si>
  <si>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</si>
  <si>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</si>
  <si>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</si>
  <si>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</si>
  <si>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</si>
  <si>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</si>
  <si>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</si>
  <si>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</si>
  <si>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</si>
  <si>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</si>
  <si>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</si>
  <si>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</si>
  <si>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</si>
  <si>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</si>
  <si>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</si>
  <si>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</si>
  <si>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</si>
  <si>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</si>
  <si>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</si>
  <si>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</si>
  <si>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</si>
  <si>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</si>
  <si>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</si>
  <si>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</si>
  <si>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</si>
  <si>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</si>
  <si>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</si>
  <si>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</si>
  <si>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</si>
  <si>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</si>
  <si>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</si>
  <si>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</si>
  <si>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</si>
  <si>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</si>
  <si>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</si>
  <si>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</si>
  <si>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</si>
  <si>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</si>
  <si>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</si>
  <si>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</si>
  <si>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</si>
  <si>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</si>
  <si>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</si>
  <si>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</si>
  <si>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</si>
  <si>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</si>
  <si>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</si>
  <si>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</si>
  <si>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</si>
  <si>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</si>
  <si>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</si>
  <si>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</si>
  <si>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</si>
  <si>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</si>
  <si>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</si>
  <si>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</si>
  <si>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</si>
  <si>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</si>
  <si>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</si>
  <si>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</si>
  <si>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</si>
  <si>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</si>
  <si>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</si>
  <si>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</si>
  <si>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</si>
  <si>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</si>
  <si>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</si>
  <si>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</si>
  <si>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</si>
  <si>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</si>
  <si>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</si>
  <si>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</si>
  <si>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</si>
  <si>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</si>
  <si>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</si>
  <si>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</si>
  <si>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</si>
  <si>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</si>
  <si>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</si>
  <si>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</si>
  <si>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</si>
  <si>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</si>
  <si>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</si>
  <si>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</si>
  <si>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</si>
  <si>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</si>
  <si>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</si>
  <si>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</si>
  <si>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</si>
  <si>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</si>
  <si>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</si>
  <si>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</si>
  <si>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</si>
  <si>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</si>
  <si>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</si>
  <si>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</si>
  <si>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</si>
  <si>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</si>
  <si>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</si>
  <si>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</si>
  <si>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</si>
  <si>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</si>
  <si>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</si>
  <si>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</si>
  <si>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</si>
  <si>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</si>
  <si>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</si>
  <si>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</si>
  <si>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</si>
  <si>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</si>
  <si>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</si>
  <si>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</si>
  <si>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</si>
  <si>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</si>
  <si>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</si>
  <si>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</si>
  <si>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</si>
  <si>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</si>
  <si>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</si>
  <si>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</si>
  <si>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</si>
  <si>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</si>
  <si>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</si>
  <si>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</si>
  <si>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</si>
  <si>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</si>
  <si>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</si>
  <si>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</si>
  <si>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</si>
  <si>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</si>
  <si>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</si>
  <si>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</si>
  <si>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</si>
  <si>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</si>
  <si>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</si>
  <si>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</si>
  <si>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</si>
  <si>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</si>
  <si>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</si>
  <si>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</si>
  <si>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</si>
  <si>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</si>
  <si>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</si>
  <si>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</si>
  <si>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</si>
  <si>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</si>
  <si>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</si>
  <si>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</si>
  <si>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</si>
  <si>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</si>
  <si>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</si>
  <si>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</si>
  <si>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</si>
  <si>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</si>
  <si>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</si>
  <si>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</si>
  <si>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</si>
  <si>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</si>
  <si>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</si>
  <si>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</si>
  <si>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</si>
  <si>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</si>
  <si>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</si>
  <si>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</si>
  <si>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</si>
  <si>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</si>
  <si>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</si>
  <si>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</si>
  <si>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</si>
  <si>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</si>
  <si>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</si>
  <si>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</si>
  <si>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</si>
  <si>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</si>
  <si>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</si>
  <si>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</si>
  <si>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</si>
  <si>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</si>
  <si>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</si>
  <si>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</si>
  <si>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</si>
  <si>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</si>
  <si>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</si>
  <si>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</si>
  <si>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</si>
  <si>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</si>
  <si>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</si>
  <si>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</si>
  <si>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</si>
  <si>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</si>
  <si>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</si>
  <si>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</si>
  <si>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</si>
  <si>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</si>
  <si>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</si>
  <si>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</si>
  <si>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</si>
  <si>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</si>
  <si>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</si>
  <si>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</si>
  <si>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</si>
  <si>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</si>
  <si>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</si>
  <si>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</si>
  <si>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</si>
  <si>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</si>
  <si>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</si>
  <si>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</si>
  <si>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</si>
  <si>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</si>
  <si>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</si>
  <si>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</si>
  <si>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</si>
  <si>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</si>
  <si>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</si>
  <si>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</si>
  <si>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</si>
  <si>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</si>
  <si>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</si>
  <si>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</si>
  <si>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</si>
  <si>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</si>
  <si>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</si>
  <si>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</si>
  <si>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</si>
  <si>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</si>
  <si>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</si>
  <si>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</si>
  <si>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</si>
  <si>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</si>
  <si>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</si>
  <si>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</si>
  <si>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</si>
  <si>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</si>
  <si>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</si>
  <si>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</si>
  <si>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</si>
  <si>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</si>
  <si>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</si>
  <si>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</si>
  <si>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</si>
  <si>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</si>
  <si>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</si>
  <si>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</si>
  <si>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</si>
  <si>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</si>
  <si>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</si>
  <si>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</si>
  <si>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</si>
  <si>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</si>
  <si>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</si>
  <si>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</si>
  <si>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</si>
  <si>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</si>
  <si>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</si>
  <si>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</si>
  <si>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</si>
  <si>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</si>
  <si>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</si>
  <si>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</si>
  <si>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</si>
  <si>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</si>
  <si>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</si>
  <si>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</si>
  <si>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</si>
  <si>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</si>
  <si>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</si>
  <si>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</si>
  <si>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</si>
  <si>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</si>
  <si>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</si>
  <si>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</si>
  <si>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</si>
  <si>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</si>
  <si>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</si>
  <si>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</si>
  <si>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</si>
  <si>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</si>
  <si>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</si>
  <si>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</si>
  <si>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</si>
  <si>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</si>
  <si>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</si>
  <si>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</si>
  <si>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</si>
  <si>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</si>
  <si>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</si>
  <si>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</si>
  <si>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</si>
  <si>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</si>
  <si>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</si>
  <si>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</si>
  <si>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</si>
  <si>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</si>
  <si>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</si>
  <si>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</si>
  <si>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</si>
  <si>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</si>
  <si>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</si>
  <si>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</si>
  <si>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</si>
  <si>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</si>
  <si>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</si>
  <si>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</si>
  <si>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</si>
  <si>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</si>
  <si>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</si>
  <si>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</si>
  <si>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</si>
  <si>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</si>
  <si>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</si>
  <si>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</si>
  <si>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</si>
  <si>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</si>
  <si>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</si>
  <si>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</si>
  <si>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</si>
  <si>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</si>
  <si>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</si>
  <si>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</si>
  <si>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</si>
  <si>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</si>
  <si>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</si>
  <si>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</si>
  <si>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</si>
  <si>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</si>
  <si>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</si>
  <si>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</si>
  <si>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</si>
  <si>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</si>
  <si>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</si>
  <si>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</si>
  <si>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</si>
  <si>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</si>
  <si>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</si>
  <si>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</si>
  <si>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</si>
  <si>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</si>
  <si>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</si>
  <si>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</si>
  <si>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</si>
  <si>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</si>
  <si>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</si>
  <si>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</si>
  <si>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</si>
  <si>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</si>
  <si>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</si>
  <si>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</si>
  <si>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</si>
  <si>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</si>
  <si>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</si>
  <si>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</si>
  <si>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</si>
  <si>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</si>
  <si>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</si>
  <si>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</si>
  <si>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</si>
  <si>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</si>
  <si>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</si>
  <si>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</si>
  <si>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</si>
  <si>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</si>
  <si>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</si>
  <si>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</si>
  <si>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</si>
  <si>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</si>
  <si>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</si>
  <si>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</si>
  <si>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</si>
  <si>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</si>
  <si>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</si>
  <si>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</si>
  <si>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</si>
  <si>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</si>
  <si>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</si>
  <si>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</si>
  <si>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</si>
  <si>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</si>
  <si>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</si>
  <si>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</si>
  <si>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</si>
  <si>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</si>
  <si>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</si>
  <si>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</si>
  <si>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</si>
  <si>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</si>
  <si>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</si>
  <si>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</si>
  <si>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</si>
  <si>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</si>
  <si>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</si>
  <si>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</si>
  <si>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</si>
  <si>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</si>
  <si>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</si>
  <si>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</si>
  <si>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</si>
  <si>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</si>
  <si>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</si>
  <si>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</si>
  <si>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</si>
  <si>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</si>
  <si>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</si>
  <si>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</si>
  <si>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</si>
  <si>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</si>
  <si>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</si>
  <si>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</si>
  <si>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</si>
  <si>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</si>
  <si>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</si>
  <si>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</si>
  <si>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</si>
  <si>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</si>
  <si>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</si>
  <si>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</si>
  <si>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</si>
  <si>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</si>
  <si>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</si>
  <si>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</si>
  <si>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</si>
  <si>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</si>
  <si>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</si>
  <si>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</si>
  <si>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</si>
  <si>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</si>
  <si>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</si>
  <si>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</si>
  <si>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</si>
  <si>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</si>
  <si>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</si>
  <si>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</si>
  <si>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</si>
  <si>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</si>
  <si>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</si>
  <si>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</si>
  <si>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</si>
  <si>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</si>
  <si>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</si>
  <si>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</si>
  <si>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</si>
  <si>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</si>
  <si>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</si>
  <si>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</si>
  <si>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</si>
  <si>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</si>
  <si>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</si>
  <si>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</si>
  <si>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</si>
  <si>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</si>
  <si>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</si>
  <si>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</si>
  <si>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</si>
  <si>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</si>
  <si>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</si>
  <si>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</si>
  <si>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</si>
  <si>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</si>
  <si>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</si>
  <si>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</si>
  <si>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</si>
  <si>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</si>
  <si>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</si>
  <si>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</si>
  <si>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</si>
  <si>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</si>
  <si>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</si>
  <si>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</si>
  <si>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</si>
  <si>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</si>
  <si>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</si>
  <si>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</si>
  <si>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</si>
  <si>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</si>
  <si>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</si>
  <si>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</si>
  <si>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</si>
  <si>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</si>
  <si>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</si>
  <si>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</si>
  <si>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</si>
  <si>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</si>
  <si>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</si>
  <si>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</si>
  <si>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</si>
  <si>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</si>
  <si>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</si>
  <si>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</si>
  <si>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</si>
  <si>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</si>
  <si>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</si>
  <si>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</si>
  <si>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</si>
  <si>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</si>
  <si>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</si>
  <si>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</si>
  <si>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</si>
  <si>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</si>
  <si>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</si>
  <si>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</si>
  <si>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</si>
  <si>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</si>
  <si>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</si>
  <si>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</si>
  <si>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</si>
  <si>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</si>
  <si>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</si>
  <si>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</si>
  <si>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</si>
  <si>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</si>
  <si>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</si>
  <si>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</si>
  <si>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</si>
  <si>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</si>
  <si>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</si>
  <si>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</si>
  <si>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</si>
  <si>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</si>
  <si>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</si>
  <si>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</si>
  <si>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</si>
  <si>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</si>
  <si>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</si>
  <si>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</si>
  <si>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</si>
  <si>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</si>
  <si>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</si>
  <si>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</si>
  <si>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</si>
  <si>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</si>
  <si>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</si>
  <si>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</si>
  <si>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</si>
  <si>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</si>
  <si>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</si>
  <si>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</si>
  <si>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</si>
  <si>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</si>
  <si>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</si>
  <si>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</si>
  <si>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</si>
  <si>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</si>
  <si>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</si>
  <si>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</si>
  <si>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</si>
  <si>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</si>
  <si>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</si>
  <si>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</si>
  <si>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</si>
  <si>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</si>
  <si>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</si>
  <si>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</si>
  <si>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</si>
  <si>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</si>
  <si>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</si>
  <si>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</si>
  <si>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</si>
  <si>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</si>
  <si>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</si>
  <si>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</si>
  <si>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</si>
  <si>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</si>
  <si>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</si>
  <si>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</si>
  <si>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</si>
  <si>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</si>
  <si>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</si>
  <si>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</si>
  <si>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</si>
  <si>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</si>
  <si>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</si>
  <si>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</si>
  <si>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</si>
  <si>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</si>
  <si>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</si>
  <si>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</si>
  <si>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</si>
  <si>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</si>
  <si>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</si>
  <si>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</si>
  <si>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</si>
  <si>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</si>
  <si>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</si>
  <si>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</si>
  <si>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</si>
  <si>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</si>
  <si>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</si>
  <si>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</si>
  <si>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</si>
  <si>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</si>
  <si>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</si>
  <si>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</si>
  <si>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</si>
  <si>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</si>
  <si>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</si>
  <si>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</si>
  <si>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</si>
  <si>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</si>
  <si>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</si>
  <si>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</si>
  <si>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</si>
  <si>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</si>
  <si>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</si>
  <si>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</si>
  <si>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</si>
  <si>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</si>
  <si>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</si>
  <si>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</si>
  <si>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</si>
  <si>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</si>
  <si>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</si>
  <si>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</si>
  <si>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</si>
  <si>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</si>
  <si>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</si>
  <si>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</si>
  <si>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</si>
  <si>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</si>
  <si>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</si>
  <si>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</si>
  <si>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</si>
  <si>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</si>
  <si>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</si>
  <si>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</si>
  <si>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</si>
  <si>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</si>
  <si>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</si>
  <si>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</si>
  <si>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</si>
  <si>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</si>
  <si>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</si>
  <si>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</si>
  <si>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</si>
  <si>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</si>
  <si>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</si>
  <si>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</si>
  <si>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</si>
  <si>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</si>
  <si>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</si>
  <si>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</si>
  <si>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</si>
  <si>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</si>
  <si>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</si>
  <si>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</si>
  <si>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</si>
  <si>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</si>
  <si>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</si>
  <si>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</si>
  <si>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</si>
  <si>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</si>
  <si>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</si>
  <si>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</si>
  <si>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</si>
  <si>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</si>
  <si>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</si>
  <si>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</si>
  <si>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</si>
  <si>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</si>
  <si>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</si>
  <si>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</si>
  <si>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</si>
  <si>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</si>
  <si>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</si>
  <si>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</si>
  <si>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</si>
  <si>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</si>
  <si>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</si>
  <si>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</si>
  <si>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</si>
  <si>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</si>
  <si>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</si>
  <si>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</si>
  <si>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</si>
  <si>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</si>
  <si>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</si>
  <si>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</si>
  <si>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</si>
  <si>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</si>
  <si>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</si>
  <si>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</si>
  <si>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</si>
  <si>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</si>
  <si>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</si>
  <si>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</si>
  <si>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</si>
  <si>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</si>
  <si>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</si>
  <si>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</si>
  <si>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</si>
  <si>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</si>
  <si>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</si>
  <si>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</si>
  <si>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</si>
  <si>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</si>
  <si>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</si>
  <si>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</si>
  <si>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</si>
  <si>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</si>
  <si>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</si>
  <si>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</si>
  <si>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</si>
  <si>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</si>
  <si>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</si>
  <si>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</si>
  <si>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</si>
  <si>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</si>
  <si>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</si>
  <si>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</si>
  <si>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</si>
  <si>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</si>
  <si>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</si>
  <si>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</si>
  <si>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</si>
  <si>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</si>
  <si>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</si>
  <si>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</si>
  <si>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</si>
  <si>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</si>
  <si>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</si>
  <si>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</si>
  <si>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</si>
  <si>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</si>
  <si>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</si>
  <si>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</si>
  <si>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</si>
  <si>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</si>
  <si>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</si>
  <si>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</si>
  <si>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</si>
  <si>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</si>
  <si>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</si>
  <si>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</si>
  <si>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</si>
  <si>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</si>
  <si>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</si>
  <si>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</si>
  <si>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</si>
  <si>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</si>
  <si>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</si>
  <si>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</si>
  <si>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</si>
  <si>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</si>
  <si>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</si>
  <si>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</si>
  <si>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</si>
  <si>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</si>
  <si>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</si>
  <si>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</si>
  <si>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</si>
  <si>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</si>
  <si>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</si>
  <si>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</si>
  <si>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</si>
  <si>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</si>
  <si>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</si>
  <si>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</si>
  <si>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</si>
  <si>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</si>
  <si>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</si>
  <si>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</si>
  <si>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</si>
  <si>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</si>
  <si>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</si>
  <si>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</si>
  <si>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</si>
  <si>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</si>
  <si>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</si>
  <si>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</si>
  <si>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</si>
  <si>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</si>
  <si>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</si>
  <si>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</si>
  <si>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</si>
  <si>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</si>
  <si>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</si>
  <si>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</si>
  <si>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</si>
  <si>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</si>
  <si>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</si>
  <si>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</si>
  <si>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</si>
  <si>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</si>
  <si>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</si>
  <si>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</si>
  <si>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</si>
  <si>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</si>
  <si>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</si>
  <si>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</si>
  <si>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</si>
  <si>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</si>
  <si>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</si>
  <si>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</si>
  <si>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</si>
  <si>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</si>
  <si>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</si>
  <si>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</si>
  <si>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</si>
  <si>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</si>
  <si>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</si>
  <si>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</si>
  <si>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</si>
  <si>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</si>
  <si>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</si>
  <si>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</si>
  <si>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</si>
  <si>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</si>
  <si>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</si>
  <si>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</si>
  <si>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</si>
  <si>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</si>
  <si>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</si>
  <si>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</si>
  <si>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</si>
  <si>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</si>
  <si>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</si>
  <si>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</si>
  <si>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</si>
  <si>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</si>
  <si>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</si>
  <si>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</si>
  <si>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</si>
  <si>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</si>
  <si>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</si>
  <si>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</si>
  <si>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</si>
  <si>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</si>
  <si>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</si>
  <si>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</si>
  <si>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</si>
  <si>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</si>
  <si>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</si>
  <si>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</si>
  <si>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</si>
  <si>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</si>
  <si>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</si>
  <si>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</si>
  <si>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</si>
  <si>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</si>
  <si>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</si>
  <si>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</si>
  <si>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</si>
  <si>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</si>
  <si>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</si>
  <si>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</si>
  <si>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</si>
  <si>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</si>
  <si>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</si>
  <si>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</si>
  <si>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</si>
  <si>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</si>
  <si>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</si>
  <si>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</si>
  <si>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</si>
  <si>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</si>
  <si>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</si>
  <si>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</si>
  <si>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</si>
  <si>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</si>
  <si>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</si>
  <si>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</si>
  <si>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</si>
  <si>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</si>
  <si>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</si>
  <si>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</si>
  <si>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</si>
  <si>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</si>
  <si>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</si>
  <si>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</si>
  <si>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</si>
  <si>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</si>
  <si>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</si>
  <si>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</si>
  <si>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</si>
  <si>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</si>
  <si>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</si>
  <si>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</si>
  <si>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</si>
  <si>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</si>
  <si>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</si>
  <si>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</si>
  <si>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</si>
  <si>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</si>
  <si>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</si>
  <si>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</si>
  <si>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</si>
  <si>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</si>
  <si>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</si>
  <si>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</si>
  <si>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</si>
  <si>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</si>
  <si>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</si>
  <si>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</si>
  <si>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</si>
  <si>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</si>
  <si>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</si>
  <si>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</si>
  <si>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</si>
  <si>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</si>
  <si>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</si>
  <si>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</si>
  <si>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</si>
  <si>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</si>
  <si>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</si>
  <si>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</si>
  <si>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</si>
  <si>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</si>
  <si>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</si>
  <si>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</si>
  <si>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</si>
  <si>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</si>
  <si>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</si>
  <si>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</si>
  <si>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</si>
  <si>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</si>
  <si>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</si>
  <si>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</si>
  <si>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</si>
  <si>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</si>
  <si>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</si>
  <si>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</si>
  <si>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</si>
  <si>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</si>
  <si>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</si>
  <si>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</si>
  <si>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</si>
  <si>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</si>
  <si>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</si>
  <si>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</si>
  <si>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</si>
  <si>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</si>
  <si>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</si>
  <si>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</si>
  <si>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</si>
  <si>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</si>
  <si>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</si>
  <si>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</si>
  <si>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</si>
  <si>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</si>
  <si>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</si>
  <si>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</si>
  <si>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</si>
  <si>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</si>
  <si>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</si>
  <si>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</si>
  <si>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</si>
  <si>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</si>
  <si>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</si>
  <si>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</si>
  <si>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</si>
  <si>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</si>
  <si>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</si>
  <si>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</si>
  <si>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</si>
  <si>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</si>
  <si>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</si>
  <si>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</si>
  <si>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</si>
  <si>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</si>
  <si>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</si>
  <si>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</si>
  <si>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</si>
  <si>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</si>
  <si>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</si>
  <si>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</si>
  <si>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</si>
  <si>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</si>
  <si>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</si>
  <si>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</si>
  <si>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</si>
  <si>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</si>
  <si>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</si>
  <si>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</si>
  <si>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</si>
  <si>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</si>
  <si>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</si>
  <si>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</si>
  <si>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</si>
  <si>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</si>
  <si>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</si>
  <si>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</si>
  <si>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</si>
  <si>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</si>
  <si>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</si>
  <si>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</si>
  <si>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</si>
  <si>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</si>
  <si>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</si>
  <si>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</si>
  <si>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</si>
  <si>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</si>
  <si>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</si>
  <si>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</si>
  <si>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</si>
  <si>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</si>
  <si>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</si>
  <si>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</si>
  <si>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</si>
  <si>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</si>
  <si>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</si>
  <si>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</si>
  <si>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</si>
  <si>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</si>
  <si>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</si>
  <si>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</si>
  <si>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</si>
  <si>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</si>
  <si>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</si>
  <si>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</si>
  <si>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</si>
  <si>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</si>
  <si>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</si>
  <si>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</si>
  <si>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</si>
  <si>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</si>
  <si>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</si>
  <si>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</si>
  <si>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</si>
  <si>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</si>
  <si>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</si>
  <si>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</si>
  <si>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</si>
  <si>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</si>
  <si>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</si>
  <si>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</si>
  <si>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</si>
  <si>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</si>
  <si>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</si>
  <si>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</si>
  <si>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</si>
  <si>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</si>
  <si>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</si>
  <si>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</si>
  <si>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</si>
  <si>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</si>
  <si>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</si>
  <si>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</si>
  <si>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</si>
  <si>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</si>
  <si>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</si>
  <si>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</si>
  <si>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</si>
  <si>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</si>
  <si>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</si>
  <si>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</si>
  <si>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</si>
  <si>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</si>
  <si>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</si>
  <si>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</si>
  <si>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</si>
  <si>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</si>
  <si>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</si>
  <si>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</si>
  <si>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</si>
  <si>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</si>
  <si>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</si>
  <si>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</si>
  <si>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</si>
  <si>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</si>
  <si>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</si>
  <si>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</si>
  <si>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</si>
  <si>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</si>
  <si>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</si>
  <si>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</si>
  <si>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</si>
  <si>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</si>
  <si>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</si>
  <si>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</si>
  <si>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</si>
  <si>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</si>
  <si>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</si>
  <si>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</si>
  <si>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</si>
  <si>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</si>
  <si>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</si>
  <si>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</si>
  <si>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</si>
  <si>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</si>
  <si>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</si>
  <si>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</si>
  <si>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</si>
  <si>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</si>
  <si>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</si>
  <si>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</si>
  <si>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</si>
  <si>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</si>
  <si>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</si>
  <si>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</si>
  <si>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</si>
  <si>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</si>
  <si>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</si>
  <si>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</si>
  <si>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</si>
  <si>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</si>
  <si>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</si>
  <si>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</si>
  <si>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</si>
  <si>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</si>
  <si>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</si>
  <si>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</si>
  <si>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</si>
  <si>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</si>
  <si>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</si>
  <si>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</si>
  <si>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</si>
  <si>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</si>
  <si>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</si>
  <si>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</si>
  <si>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</si>
  <si>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</si>
  <si>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</si>
  <si>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</si>
  <si>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</si>
  <si>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</si>
  <si>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</si>
  <si>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</si>
  <si>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</si>
  <si>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</si>
  <si>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</si>
  <si>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</si>
  <si>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</si>
  <si>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</si>
  <si>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</si>
  <si>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</si>
  <si>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</si>
  <si>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</si>
  <si>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</si>
  <si>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</si>
  <si>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</si>
  <si>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</si>
  <si>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</si>
  <si>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</si>
  <si>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</si>
  <si>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</si>
  <si>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</si>
  <si>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</si>
  <si>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</si>
  <si>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</si>
  <si>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</si>
  <si>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</si>
  <si>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</si>
  <si>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</si>
  <si>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</si>
  <si>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</si>
  <si>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</si>
  <si>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</si>
  <si>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</si>
  <si>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</si>
  <si>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</si>
  <si>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</si>
  <si>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</si>
  <si>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</si>
  <si>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</si>
  <si>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</si>
  <si>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</si>
  <si>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</si>
  <si>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</si>
  <si>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</si>
  <si>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</si>
  <si>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</si>
  <si>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</si>
  <si>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</si>
  <si>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</si>
  <si>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</si>
  <si>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</si>
  <si>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</si>
  <si>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</si>
  <si>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</si>
  <si>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</si>
  <si>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</si>
  <si>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</si>
  <si>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</si>
  <si>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</si>
  <si>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</si>
  <si>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</si>
  <si>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</si>
  <si>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</si>
  <si>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</si>
  <si>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</si>
  <si>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</si>
  <si>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</si>
  <si>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</si>
  <si>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</si>
  <si>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</si>
  <si>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</si>
  <si>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</si>
  <si>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</si>
  <si>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</si>
  <si>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</si>
  <si>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</si>
  <si>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</si>
  <si>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</si>
  <si>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</si>
  <si>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</si>
  <si>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</si>
  <si>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</si>
  <si>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</si>
  <si>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</si>
  <si>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</si>
  <si>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</si>
  <si>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</si>
  <si>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</si>
  <si>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</si>
  <si>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</si>
  <si>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</si>
  <si>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</si>
  <si>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</si>
  <si>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</si>
  <si>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</si>
  <si>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</si>
  <si>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</si>
  <si>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</si>
  <si>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</si>
  <si>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</si>
  <si>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</si>
  <si>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</si>
  <si>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</si>
  <si>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</si>
  <si>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</si>
  <si>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</si>
  <si>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</si>
  <si>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</si>
  <si>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</si>
  <si>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</si>
  <si>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</si>
  <si>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</si>
  <si>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</si>
  <si>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</si>
  <si>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</si>
  <si>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</si>
  <si>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</si>
  <si>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</si>
  <si>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</si>
  <si>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</si>
  <si>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</si>
  <si>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</si>
  <si>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</si>
  <si>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</si>
  <si>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</si>
  <si>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</si>
  <si>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</si>
  <si>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</si>
  <si>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</si>
  <si>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</si>
  <si>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</si>
  <si>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</si>
  <si>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</si>
  <si>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</si>
  <si>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</si>
  <si>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</si>
  <si>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</si>
  <si>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</si>
  <si>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</si>
  <si>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</si>
  <si>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</si>
  <si>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</si>
  <si>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</si>
  <si>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</si>
  <si>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</si>
  <si>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</si>
  <si>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</si>
  <si>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</si>
  <si>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</si>
  <si>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</si>
  <si>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</si>
  <si>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</si>
  <si>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</si>
  <si>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</si>
  <si>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</si>
  <si>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</si>
  <si>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</si>
  <si>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</si>
  <si>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</si>
  <si>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</si>
  <si>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</si>
  <si>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</si>
  <si>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</si>
  <si>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</si>
  <si>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</si>
  <si>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</si>
  <si>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</si>
  <si>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</si>
  <si>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</si>
  <si>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</si>
  <si>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</si>
  <si>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</si>
  <si>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</si>
  <si>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</si>
  <si>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</si>
  <si>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</si>
  <si>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</si>
  <si>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</si>
  <si>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</si>
  <si>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</si>
  <si>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</si>
  <si>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</si>
  <si>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</si>
  <si>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</si>
  <si>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</si>
  <si>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</si>
  <si>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</si>
  <si>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</si>
  <si>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</si>
  <si>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</si>
  <si>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</si>
  <si>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</si>
  <si>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</si>
  <si>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</si>
  <si>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</si>
  <si>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</si>
  <si>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</si>
  <si>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</si>
  <si>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</si>
  <si>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</si>
  <si>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</si>
  <si>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</si>
  <si>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</si>
  <si>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</si>
  <si>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</si>
  <si>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</si>
  <si>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</si>
  <si>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</si>
  <si>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</si>
  <si>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</si>
  <si>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</si>
  <si>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</si>
  <si>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</si>
  <si>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</si>
  <si>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</si>
  <si>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</si>
  <si>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</si>
  <si>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</si>
  <si>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</si>
  <si>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</si>
  <si>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</si>
  <si>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</si>
  <si>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</si>
  <si>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</si>
  <si>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</si>
  <si>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</si>
  <si>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</si>
  <si>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</si>
  <si>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</si>
  <si>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</si>
  <si>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</si>
  <si>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</si>
  <si>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</si>
  <si>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</si>
  <si>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</si>
  <si>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</si>
  <si>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</si>
  <si>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</si>
  <si>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</si>
  <si>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</si>
  <si>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</si>
  <si>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</si>
  <si>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</si>
  <si>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</si>
  <si>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</si>
  <si>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</si>
  <si>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</si>
  <si>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</si>
  <si>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</si>
  <si>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</si>
  <si>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</si>
  <si>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</si>
  <si>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</si>
  <si>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</si>
  <si>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</si>
  <si>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</si>
  <si>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</si>
  <si>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</si>
  <si>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</si>
  <si>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</si>
  <si>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</si>
  <si>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</si>
  <si>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</si>
  <si>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</si>
  <si>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</si>
  <si>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</si>
  <si>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</si>
  <si>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</si>
  <si>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</si>
  <si>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</si>
  <si>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</si>
  <si>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</si>
  <si>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</si>
  <si>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</si>
  <si>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</si>
  <si>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</si>
  <si>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</si>
  <si>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</si>
  <si>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</si>
  <si>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</si>
  <si>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</si>
  <si>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</si>
  <si>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</si>
  <si>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</si>
  <si>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</si>
  <si>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</si>
  <si>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</si>
  <si>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</si>
  <si>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</si>
  <si>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</si>
  <si>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</si>
  <si>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</si>
  <si>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</si>
  <si>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</si>
  <si>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</si>
  <si>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</si>
  <si>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</si>
  <si>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</si>
  <si>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</si>
  <si>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</si>
  <si>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</si>
  <si>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</si>
  <si>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</si>
  <si>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</si>
  <si>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</si>
  <si>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</si>
  <si>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</si>
  <si>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</si>
  <si>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</si>
  <si>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</si>
  <si>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</si>
  <si>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</si>
  <si>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</si>
  <si>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</si>
  <si>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</si>
  <si>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</si>
  <si>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</si>
  <si>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</si>
  <si>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</si>
  <si>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</si>
  <si>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</si>
  <si>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</si>
  <si>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</si>
  <si>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</si>
  <si>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</si>
  <si>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</si>
  <si>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</si>
  <si>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</si>
  <si>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</si>
  <si>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</si>
  <si>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</si>
  <si>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</si>
  <si>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</si>
  <si>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</si>
  <si>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</si>
  <si>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</si>
  <si>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</si>
  <si>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</si>
  <si>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</si>
  <si>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</si>
  <si>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</si>
  <si>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</si>
  <si>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</si>
  <si>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</si>
  <si>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</si>
  <si>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</si>
  <si>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</si>
  <si>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</si>
  <si>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</si>
  <si>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</si>
  <si>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</si>
  <si>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</si>
  <si>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</si>
  <si>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</si>
  <si>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</si>
  <si>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</si>
  <si>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</si>
  <si>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</si>
  <si>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</si>
  <si>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</si>
  <si>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</si>
  <si>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</si>
  <si>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</si>
  <si>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</si>
  <si>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</si>
  <si>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</si>
  <si>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</si>
  <si>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</si>
  <si>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</si>
  <si>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</si>
  <si>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</si>
  <si>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</si>
  <si>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</si>
  <si>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</si>
  <si>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</si>
  <si>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</si>
  <si>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</si>
  <si>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</si>
  <si>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</si>
  <si>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</si>
  <si>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</si>
  <si>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</si>
  <si>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</si>
  <si>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</si>
  <si>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</si>
  <si>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</si>
  <si>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</si>
  <si>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</si>
  <si>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</si>
  <si>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</si>
  <si>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</si>
  <si>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</si>
  <si>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</si>
  <si>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</si>
  <si>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</si>
  <si>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</si>
  <si>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</si>
  <si>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</si>
  <si>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</si>
  <si>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</si>
  <si>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</si>
  <si>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</si>
  <si>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</si>
  <si>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</si>
  <si>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</si>
  <si>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</si>
  <si>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</si>
  <si>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</si>
  <si>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</si>
  <si>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</si>
  <si>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</si>
  <si>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</si>
  <si>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</si>
  <si>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</si>
  <si>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</si>
  <si>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</si>
  <si>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</si>
  <si>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</si>
  <si>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</si>
  <si>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</si>
  <si>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</si>
  <si>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</si>
  <si>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</si>
  <si>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</si>
  <si>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</si>
  <si>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</si>
  <si>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</si>
  <si>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</si>
  <si>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</si>
  <si>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</si>
  <si>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</si>
  <si>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</si>
  <si>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</si>
  <si>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</si>
  <si>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</si>
  <si>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</si>
  <si>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</si>
  <si>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</si>
  <si>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</si>
  <si>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</si>
  <si>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</si>
  <si>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</si>
  <si>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</si>
  <si>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</si>
  <si>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</si>
  <si>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</si>
  <si>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</si>
  <si>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</si>
  <si>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</si>
  <si>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</si>
  <si>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</si>
  <si>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</si>
  <si>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</si>
  <si>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</si>
  <si>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</si>
  <si>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</si>
  <si>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</si>
  <si>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</si>
  <si>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</si>
  <si>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</si>
  <si>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</si>
  <si>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</si>
  <si>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</si>
  <si>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</si>
  <si>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</si>
  <si>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</si>
  <si>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</si>
  <si>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</si>
  <si>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</si>
  <si>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</si>
  <si>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</si>
  <si>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</si>
  <si>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</si>
  <si>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</si>
  <si>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</si>
  <si>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</si>
  <si>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</si>
  <si>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</si>
  <si>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</si>
  <si>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</si>
  <si>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</si>
  <si>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</si>
  <si>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</si>
  <si>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</si>
  <si>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</si>
  <si>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</si>
  <si>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</si>
  <si>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</si>
  <si>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</si>
  <si>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</si>
  <si>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</si>
  <si>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</si>
  <si>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</si>
  <si>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</si>
  <si>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</si>
  <si>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</si>
  <si>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</si>
  <si>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</si>
  <si>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</si>
  <si>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</si>
  <si>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</si>
  <si>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</si>
  <si>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</si>
  <si>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</si>
  <si>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</si>
  <si>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</si>
  <si>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</si>
  <si>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</si>
  <si>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</si>
  <si>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</si>
  <si>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</si>
  <si>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</si>
  <si>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</si>
  <si>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</si>
  <si>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</si>
  <si>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</si>
  <si>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</si>
  <si>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</si>
  <si>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</si>
  <si>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</si>
  <si>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</si>
  <si>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</si>
  <si>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</si>
  <si>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</si>
  <si>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</si>
  <si>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</si>
  <si>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</si>
  <si>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</si>
  <si>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</si>
  <si>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</si>
  <si>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</si>
  <si>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</si>
  <si>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</si>
  <si>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</si>
  <si>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</si>
  <si>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</si>
  <si>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</si>
  <si>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</si>
  <si>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</si>
  <si>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</si>
  <si>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</si>
  <si>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</si>
  <si>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</si>
  <si>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</si>
  <si>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</si>
  <si>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</si>
  <si>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</si>
  <si>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</si>
  <si>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</si>
  <si>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</si>
  <si>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</si>
  <si>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</si>
  <si>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</si>
  <si>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</si>
  <si>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</si>
  <si>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</si>
  <si>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</si>
  <si>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</si>
  <si>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</si>
  <si>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</si>
  <si>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</si>
  <si>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</si>
  <si>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</si>
  <si>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</si>
  <si>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</si>
  <si>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</si>
  <si>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</si>
  <si>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</si>
  <si>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</si>
  <si>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</si>
  <si>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</si>
  <si>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</si>
  <si>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</si>
  <si>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</si>
  <si>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</si>
  <si>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</si>
  <si>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</si>
  <si>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</si>
  <si>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</si>
  <si>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</si>
  <si>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</si>
  <si>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</si>
  <si>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</si>
  <si>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</si>
  <si>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</si>
  <si>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</si>
  <si>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</si>
  <si>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</si>
  <si>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</si>
  <si>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</si>
  <si>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</si>
  <si>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</si>
  <si>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</si>
  <si>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</si>
  <si>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</si>
  <si>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</si>
  <si>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</si>
  <si>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</si>
  <si>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</si>
  <si>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</si>
  <si>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</si>
  <si>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</si>
  <si>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</si>
  <si>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</si>
  <si>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</si>
  <si>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</si>
  <si>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</si>
  <si>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</si>
  <si>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</si>
  <si>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</si>
  <si>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</si>
  <si>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</si>
  <si>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</si>
  <si>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</si>
  <si>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</si>
  <si>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</si>
  <si>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</si>
  <si>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</si>
  <si>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</si>
  <si>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</si>
  <si>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</si>
  <si>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</si>
  <si>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</si>
  <si>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</si>
  <si>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</si>
  <si>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</si>
  <si>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</si>
  <si>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</si>
  <si>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</si>
  <si>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</si>
  <si>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</si>
  <si>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</si>
  <si>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</si>
  <si>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</si>
  <si>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</si>
  <si>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</si>
  <si>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</si>
  <si>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</si>
  <si>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</si>
  <si>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</si>
  <si>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</si>
  <si>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</si>
  <si>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</si>
  <si>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</si>
  <si>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</si>
  <si>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</si>
  <si>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</si>
  <si>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</si>
  <si>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</si>
  <si>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</si>
  <si>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</si>
  <si>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</si>
  <si>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</si>
  <si>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</si>
  <si>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</si>
  <si>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</si>
  <si>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</si>
  <si>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</si>
  <si>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</si>
  <si>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</si>
  <si>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</si>
  <si>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</si>
  <si>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</si>
  <si>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</si>
  <si>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</si>
  <si>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</si>
  <si>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</si>
  <si>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</si>
  <si>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</si>
  <si>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</si>
  <si>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</si>
  <si>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</si>
  <si>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</si>
  <si>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</si>
  <si>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</si>
  <si>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</si>
  <si>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</si>
  <si>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</si>
  <si>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</si>
  <si>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</si>
  <si>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</si>
  <si>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</si>
  <si>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</si>
  <si>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</si>
  <si>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</si>
  <si>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</si>
  <si>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</si>
  <si>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</si>
  <si>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</si>
  <si>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</si>
  <si>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</si>
  <si>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</si>
  <si>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</si>
  <si>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</si>
  <si>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</si>
  <si>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</si>
  <si>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</si>
  <si>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</si>
  <si>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</si>
  <si>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</si>
  <si>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</si>
  <si>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</si>
  <si>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</si>
  <si>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</si>
  <si>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</si>
  <si>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</si>
  <si>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</si>
  <si>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</si>
  <si>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</si>
  <si>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</si>
  <si>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</si>
  <si>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</si>
  <si>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</si>
  <si>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</si>
  <si>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</si>
  <si>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</si>
  <si>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</si>
  <si>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</si>
  <si>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</si>
  <si>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</si>
  <si>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</si>
  <si>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</si>
  <si>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</si>
  <si>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</si>
  <si>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</si>
  <si>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</si>
  <si>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</si>
  <si>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</si>
  <si>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</si>
  <si>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</si>
  <si>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</si>
  <si>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</si>
  <si>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</si>
  <si>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</si>
  <si>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</si>
  <si>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</si>
  <si>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</si>
  <si>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</si>
  <si>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</si>
  <si>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</si>
  <si>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</si>
  <si>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</si>
  <si>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</si>
  <si>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</si>
  <si>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</si>
  <si>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</si>
  <si>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</si>
  <si>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</si>
  <si>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</si>
  <si>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</si>
  <si>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</si>
  <si>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</si>
  <si>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</si>
  <si>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</si>
  <si>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</si>
  <si>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</si>
  <si>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</si>
  <si>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</si>
  <si>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</si>
  <si>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</si>
  <si>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</si>
  <si>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</si>
  <si>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</si>
  <si>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</si>
  <si>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</si>
  <si>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</si>
  <si>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</si>
  <si>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</si>
  <si>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</si>
  <si>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</si>
  <si>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</si>
  <si>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</si>
  <si>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</si>
  <si>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</si>
  <si>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</si>
  <si>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</si>
  <si>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</si>
  <si>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</si>
  <si>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</si>
  <si>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</si>
  <si>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</si>
  <si>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</si>
  <si>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</si>
  <si>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</si>
  <si>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</si>
  <si>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</si>
  <si>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</si>
  <si>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</si>
  <si>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</si>
  <si>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</si>
  <si>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</si>
  <si>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</si>
  <si>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</si>
  <si>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</si>
  <si>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</si>
  <si>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</si>
  <si>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</si>
  <si>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</si>
  <si>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</si>
  <si>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</si>
  <si>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</si>
  <si>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</si>
  <si>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</si>
  <si>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</si>
  <si>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</si>
  <si>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</si>
  <si>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</si>
  <si>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</si>
  <si>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</si>
  <si>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</si>
  <si>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</si>
  <si>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</si>
  <si>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</si>
  <si>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</si>
  <si>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</si>
  <si>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</si>
  <si>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</si>
  <si>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</si>
  <si>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</si>
  <si>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</si>
  <si>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</si>
  <si>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</si>
  <si>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</si>
  <si>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</si>
  <si>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</si>
  <si>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</si>
  <si>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</si>
  <si>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</si>
  <si>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</si>
  <si>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</si>
  <si>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</si>
  <si>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</si>
  <si>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</si>
  <si>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</si>
  <si>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</si>
  <si>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</si>
  <si>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</si>
  <si>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</si>
  <si>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</si>
  <si>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</si>
  <si>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</si>
  <si>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</si>
  <si>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</si>
  <si>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</si>
  <si>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</si>
  <si>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</si>
  <si>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</si>
  <si>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</si>
  <si>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</si>
  <si>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</si>
  <si>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</si>
  <si>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</si>
  <si>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</si>
  <si>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</si>
  <si>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</si>
  <si>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</si>
  <si>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</si>
  <si>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</si>
  <si>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</si>
  <si>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</si>
  <si>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</si>
  <si>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</si>
  <si>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</si>
  <si>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</si>
  <si>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</si>
  <si>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</si>
  <si>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</si>
  <si>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</si>
  <si>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</si>
  <si>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</si>
  <si>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</si>
  <si>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</si>
  <si>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</si>
  <si>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</si>
  <si>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</si>
  <si>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</si>
  <si>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</si>
  <si>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</si>
  <si>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</si>
  <si>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</si>
  <si>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</si>
  <si>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</si>
  <si>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</si>
  <si>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</si>
  <si>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</si>
  <si>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</si>
  <si>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</si>
  <si>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</si>
  <si>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</si>
  <si>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</si>
  <si>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</si>
  <si>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</si>
  <si>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</si>
  <si>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</si>
  <si>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</si>
  <si>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</si>
  <si>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</si>
  <si>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</si>
  <si>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</si>
  <si>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</si>
  <si>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</si>
  <si>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</si>
  <si>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</si>
  <si>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</si>
  <si>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</si>
  <si>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</si>
  <si>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</si>
  <si>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</si>
  <si>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</si>
  <si>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</si>
  <si>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</si>
  <si>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</si>
  <si>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</si>
  <si>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</si>
  <si>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</si>
  <si>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</si>
  <si>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</si>
  <si>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</si>
  <si>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</si>
  <si>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</si>
  <si>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</si>
  <si>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</si>
  <si>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</si>
  <si>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</si>
  <si>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</si>
  <si>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</si>
  <si>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</si>
  <si>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</si>
  <si>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</si>
  <si>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</si>
  <si>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</si>
  <si>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</si>
  <si>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</si>
  <si>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</si>
  <si>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</si>
  <si>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</si>
  <si>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</si>
  <si>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</si>
  <si>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</si>
  <si>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</si>
  <si>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</si>
  <si>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</si>
  <si>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</si>
  <si>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</si>
  <si>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</si>
  <si>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</si>
  <si>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</si>
  <si>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</si>
  <si>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</si>
  <si>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</si>
  <si>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</si>
  <si>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</si>
  <si>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</si>
  <si>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</si>
  <si>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</si>
  <si>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</si>
  <si>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</si>
  <si>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</si>
  <si>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</si>
  <si>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</si>
  <si>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</si>
  <si>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</si>
  <si>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</si>
  <si>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</si>
  <si>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</si>
  <si>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</si>
  <si>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</si>
  <si>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</si>
  <si>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</si>
  <si>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</si>
  <si>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</si>
  <si>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</si>
  <si>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</si>
  <si>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</si>
  <si>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</si>
  <si>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</si>
  <si>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</si>
  <si>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</si>
  <si>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</si>
  <si>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</si>
  <si>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</si>
  <si>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</si>
  <si>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</si>
  <si>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</si>
  <si>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</si>
  <si>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</si>
  <si>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</si>
  <si>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</si>
  <si>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</si>
  <si>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</si>
  <si>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</si>
  <si>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</si>
  <si>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</si>
  <si>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</si>
  <si>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</si>
  <si>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</si>
  <si>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</si>
  <si>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</si>
  <si>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</si>
  <si>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</si>
  <si>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</si>
  <si>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</si>
  <si>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</si>
  <si>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</si>
  <si>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</si>
  <si>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</si>
  <si>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</si>
  <si>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</si>
  <si>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</si>
  <si>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</si>
  <si>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</si>
  <si>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</si>
  <si>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</si>
  <si>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</si>
  <si>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</si>
  <si>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</si>
  <si>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</si>
  <si>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</si>
  <si>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</si>
  <si>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</si>
  <si>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</si>
  <si>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</si>
  <si>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</si>
  <si>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</si>
  <si>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</si>
  <si>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</si>
  <si>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</si>
  <si>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</si>
  <si>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</si>
  <si>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</si>
  <si>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</si>
  <si>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</si>
  <si>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</si>
  <si>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</si>
  <si>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</si>
  <si>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</si>
  <si>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</si>
  <si>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</si>
  <si>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</si>
  <si>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</si>
  <si>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</si>
  <si>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</si>
  <si>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</si>
  <si>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</si>
  <si>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</si>
  <si>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</si>
  <si>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</si>
  <si>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</si>
  <si>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</si>
  <si>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</si>
  <si>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</si>
  <si>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</si>
  <si>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</si>
  <si>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</si>
  <si>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</si>
  <si>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</si>
  <si>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</si>
  <si>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</si>
  <si>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</si>
  <si>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</si>
  <si>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</si>
  <si>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</si>
  <si>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</si>
  <si>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</si>
  <si>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</si>
  <si>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</si>
  <si>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</si>
  <si>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</si>
  <si>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</si>
  <si>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</si>
  <si>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</si>
  <si>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</si>
  <si>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</si>
  <si>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</si>
  <si>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</si>
  <si>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</si>
  <si>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</si>
  <si>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</si>
  <si>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</si>
  <si>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</si>
  <si>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</si>
  <si>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</si>
  <si>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</si>
  <si>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</si>
  <si>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</si>
  <si>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</si>
  <si>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</si>
  <si>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</si>
  <si>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</si>
  <si>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</si>
  <si>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</si>
  <si>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</si>
  <si>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</si>
  <si>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</si>
  <si>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</si>
  <si>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</si>
  <si>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</si>
  <si>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</si>
  <si>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</si>
  <si>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</si>
  <si>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</si>
  <si>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</si>
  <si>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</si>
  <si>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</si>
  <si>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</si>
  <si>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</si>
  <si>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</si>
  <si>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</si>
  <si>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</si>
  <si>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</si>
  <si>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</si>
  <si>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</si>
  <si>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</si>
  <si>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</si>
  <si>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</si>
  <si>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</si>
  <si>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</si>
  <si>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</si>
  <si>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</si>
  <si>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</si>
  <si>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</si>
  <si>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</si>
  <si>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</si>
  <si>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</si>
  <si>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</si>
  <si>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</si>
  <si>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</si>
  <si>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</si>
  <si>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</si>
  <si>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</si>
  <si>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</si>
  <si>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</si>
  <si>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</si>
  <si>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</si>
  <si>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</si>
  <si>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</si>
  <si>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</si>
  <si>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</si>
  <si>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</si>
  <si>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</si>
  <si>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</si>
  <si>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</si>
  <si>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</si>
  <si>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</si>
  <si>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</si>
  <si>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</si>
  <si>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</si>
  <si>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</si>
  <si>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</si>
  <si>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</si>
  <si>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</si>
  <si>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</si>
  <si>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</si>
  <si>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</si>
  <si>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</si>
  <si>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</si>
  <si>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</si>
  <si>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</si>
  <si>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</si>
  <si>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</si>
  <si>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</si>
  <si>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</si>
  <si>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</si>
  <si>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</si>
  <si>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</si>
  <si>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</si>
  <si>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</si>
  <si>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</si>
  <si>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</si>
  <si>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</si>
  <si>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</si>
  <si>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</si>
  <si>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</si>
  <si>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</si>
  <si>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</si>
  <si>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</si>
  <si>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</si>
  <si>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</si>
  <si>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</si>
  <si>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</si>
  <si>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</si>
  <si>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</si>
  <si>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</si>
  <si>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</si>
  <si>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</si>
  <si>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</si>
  <si>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</si>
  <si>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</si>
  <si>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</si>
  <si>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</si>
  <si>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</si>
  <si>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</si>
  <si>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</si>
  <si>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</si>
  <si>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</si>
  <si>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</si>
  <si>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</si>
  <si>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</si>
  <si>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</si>
  <si>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</si>
  <si>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</si>
  <si>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</si>
  <si>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</si>
  <si>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</si>
  <si>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</si>
  <si>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</si>
  <si>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</si>
  <si>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</si>
  <si>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</si>
  <si>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</si>
  <si>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</si>
  <si>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</si>
  <si>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</si>
  <si>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</si>
  <si>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</si>
  <si>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</si>
  <si>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</si>
  <si>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</si>
  <si>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</si>
  <si>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</si>
  <si>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</si>
  <si>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</si>
  <si>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</si>
  <si>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</si>
  <si>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</si>
  <si>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</si>
  <si>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</si>
  <si>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</si>
  <si>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</si>
  <si>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</si>
  <si>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</si>
  <si>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</si>
  <si>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</si>
  <si>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</si>
  <si>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</si>
  <si>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</si>
  <si>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</si>
  <si>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</si>
  <si>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</si>
  <si>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</si>
  <si>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</si>
  <si>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</si>
  <si>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</si>
  <si>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</si>
  <si>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</si>
  <si>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</si>
  <si>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</si>
  <si>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</si>
  <si>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</si>
  <si>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</si>
  <si>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</si>
  <si>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</si>
  <si>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</si>
  <si>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</si>
  <si>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</si>
  <si>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</si>
  <si>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</si>
  <si>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</si>
  <si>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</si>
  <si>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</si>
  <si>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</si>
  <si>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</si>
  <si>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</si>
  <si>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</si>
  <si>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</si>
  <si>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</si>
  <si>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</si>
  <si>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</si>
  <si>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</si>
  <si>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</si>
  <si>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</si>
  <si>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</si>
  <si>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</si>
  <si>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</si>
  <si>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</si>
  <si>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</si>
  <si>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</si>
  <si>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</si>
  <si>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</si>
  <si>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</si>
  <si>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</si>
  <si>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</si>
  <si>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</si>
  <si>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</si>
  <si>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</si>
  <si>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</si>
  <si>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</si>
  <si>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</si>
  <si>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</si>
  <si>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</si>
  <si>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</si>
  <si>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</si>
  <si>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</si>
  <si>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</si>
  <si>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</si>
  <si>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</si>
  <si>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</si>
  <si>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</si>
  <si>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</si>
  <si>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</si>
  <si>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</si>
  <si>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</si>
  <si>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</si>
  <si>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</si>
  <si>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</si>
  <si>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</si>
  <si>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</si>
  <si>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</si>
  <si>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</si>
  <si>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</si>
  <si>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</si>
  <si>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</si>
  <si>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</si>
  <si>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</si>
  <si>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</si>
  <si>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</si>
  <si>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</si>
  <si>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</si>
  <si>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</si>
  <si>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</si>
  <si>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</si>
  <si>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</si>
  <si>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</si>
  <si>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</si>
  <si>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</si>
  <si>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</si>
  <si>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</si>
  <si>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</si>
  <si>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</si>
  <si>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</si>
  <si>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</si>
  <si>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</si>
  <si>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</si>
  <si>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</si>
  <si>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</si>
  <si>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</si>
  <si>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</si>
  <si>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</si>
  <si>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</si>
  <si>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</si>
  <si>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</si>
  <si>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</si>
  <si>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</si>
  <si>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</si>
  <si>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</si>
  <si>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</si>
  <si>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</si>
  <si>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</si>
  <si>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</si>
  <si>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</si>
  <si>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</si>
  <si>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</si>
  <si>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</si>
  <si>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</si>
  <si>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</si>
  <si>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</si>
  <si>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</si>
  <si>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</si>
  <si>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</si>
  <si>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</si>
  <si>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</si>
  <si>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</si>
  <si>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</si>
  <si>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</si>
  <si>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</si>
  <si>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</si>
  <si>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</si>
  <si>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</si>
  <si>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</si>
  <si>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</si>
  <si>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</si>
  <si>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</si>
  <si>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</si>
  <si>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</si>
  <si>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</si>
  <si>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</si>
  <si>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</si>
  <si>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</si>
  <si>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</si>
  <si>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</si>
  <si>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</si>
  <si>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</si>
  <si>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</si>
  <si>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</si>
  <si>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</si>
  <si>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</si>
  <si>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</si>
  <si>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</si>
  <si>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</si>
  <si>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</si>
  <si>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</si>
  <si>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</si>
  <si>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</si>
  <si>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</si>
  <si>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</si>
  <si>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</si>
  <si>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</si>
  <si>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</si>
  <si>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</si>
  <si>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</si>
  <si>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</si>
  <si>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</si>
  <si>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</si>
  <si>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</si>
  <si>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</si>
  <si>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</si>
  <si>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</si>
  <si>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</si>
  <si>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</si>
  <si>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</si>
  <si>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</si>
  <si>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</si>
  <si>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</si>
  <si>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</si>
  <si>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</si>
  <si>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</si>
  <si>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</si>
  <si>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</si>
  <si>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</si>
  <si>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</si>
  <si>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</si>
  <si>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</si>
  <si>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</si>
  <si>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</si>
  <si>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</si>
  <si>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</si>
  <si>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</si>
  <si>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</si>
  <si>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</si>
  <si>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</si>
  <si>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</si>
  <si>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</si>
  <si>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</si>
  <si>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</si>
  <si>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</si>
  <si>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</si>
  <si>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</si>
  <si>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</si>
  <si>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</si>
  <si>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</si>
  <si>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</si>
  <si>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</si>
  <si>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</si>
  <si>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</si>
  <si>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</si>
  <si>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</si>
  <si>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</si>
  <si>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</si>
  <si>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</si>
  <si>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</si>
  <si>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</si>
  <si>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</si>
  <si>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</si>
  <si>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</si>
  <si>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</si>
  <si>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</si>
  <si>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</si>
  <si>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</si>
  <si>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</si>
  <si>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</si>
  <si>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</si>
  <si>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</si>
  <si>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</si>
  <si>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</si>
  <si>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</si>
  <si>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</si>
  <si>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</si>
  <si>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</si>
  <si>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</si>
  <si>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</si>
  <si>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</si>
  <si>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</si>
  <si>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</si>
  <si>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</si>
  <si>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</si>
  <si>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</si>
  <si>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</si>
  <si>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</si>
  <si>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</si>
  <si>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</si>
  <si>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</si>
  <si>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</si>
  <si>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</si>
  <si>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</si>
  <si>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</si>
  <si>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</si>
  <si>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</si>
  <si>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</si>
  <si>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</si>
  <si>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</si>
  <si>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</si>
  <si>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</si>
  <si>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</si>
  <si>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</si>
  <si>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</si>
  <si>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</si>
  <si>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</si>
  <si>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</si>
  <si>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</si>
  <si>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</si>
  <si>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</si>
  <si>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</si>
  <si>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</si>
  <si>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</si>
  <si>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</si>
  <si>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</si>
  <si>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</si>
  <si>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</si>
  <si>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</si>
  <si>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</si>
  <si>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</si>
  <si>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</si>
  <si>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</si>
  <si>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</si>
  <si>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</si>
  <si>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</si>
  <si>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</si>
  <si>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</si>
  <si>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</si>
  <si>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</si>
  <si>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</si>
  <si>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</si>
  <si>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</si>
  <si>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</si>
  <si>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</si>
  <si>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</si>
  <si>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</si>
  <si>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</si>
  <si>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</si>
  <si>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</si>
  <si>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</si>
  <si>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</si>
  <si>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</si>
  <si>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</si>
  <si>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</si>
  <si>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</si>
  <si>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</si>
  <si>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</si>
  <si>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</si>
  <si>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</si>
  <si>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</si>
  <si>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</si>
  <si>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</si>
  <si>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</si>
  <si>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</si>
  <si>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</si>
  <si>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</si>
  <si>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</si>
  <si>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</si>
  <si>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</si>
  <si>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</si>
  <si>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</si>
  <si>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</si>
  <si>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</si>
  <si>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</si>
  <si>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</si>
  <si>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</si>
  <si>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</si>
  <si>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</si>
  <si>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</si>
  <si>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</si>
  <si>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</si>
  <si>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</si>
  <si>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</si>
  <si>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</si>
  <si>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</si>
  <si>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</si>
  <si>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</si>
  <si>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</si>
  <si>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</si>
  <si>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</si>
  <si>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</si>
  <si>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</si>
  <si>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</si>
  <si>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</si>
  <si>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</si>
  <si>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</si>
  <si>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</si>
  <si>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</si>
  <si>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</si>
  <si>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</si>
  <si>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</si>
  <si>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</si>
  <si>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</si>
  <si>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</si>
  <si>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</si>
  <si>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</si>
  <si>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</si>
  <si>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</si>
  <si>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</si>
  <si>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</si>
  <si>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</si>
  <si>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</si>
  <si>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</si>
  <si>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</si>
  <si>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</si>
  <si>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</si>
  <si>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</si>
  <si>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</si>
  <si>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</si>
  <si>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</si>
  <si>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</si>
  <si>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</si>
  <si>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</si>
  <si>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</si>
  <si>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</si>
  <si>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</si>
  <si>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</si>
  <si>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</si>
  <si>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</si>
  <si>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</si>
  <si>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</si>
  <si>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</si>
  <si>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</si>
  <si>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</si>
  <si>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</si>
  <si>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</si>
  <si>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</si>
  <si>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</si>
  <si>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</si>
  <si>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</si>
  <si>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</si>
  <si>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</si>
  <si>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</si>
  <si>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</si>
  <si>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</si>
  <si>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</si>
  <si>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</si>
  <si>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</si>
  <si>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</si>
  <si>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</si>
  <si>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</si>
  <si>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</si>
  <si>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</si>
  <si>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</si>
  <si>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</si>
  <si>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</si>
  <si>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</si>
  <si>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</si>
  <si>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</si>
  <si>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</si>
  <si>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</si>
  <si>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</si>
  <si>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</si>
  <si>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</si>
  <si>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</si>
  <si>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</si>
  <si>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</si>
  <si>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</si>
  <si>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</si>
  <si>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</si>
  <si>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</si>
  <si>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</si>
  <si>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</si>
  <si>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</si>
  <si>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</si>
  <si>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</si>
  <si>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</si>
  <si>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</si>
  <si>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</si>
  <si>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</si>
  <si>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</si>
  <si>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</si>
  <si>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</si>
  <si>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</si>
  <si>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</si>
  <si>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</si>
  <si>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</si>
  <si>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</si>
  <si>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</si>
  <si>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</si>
  <si>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</si>
  <si>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</si>
  <si>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</si>
  <si>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</si>
  <si>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</si>
  <si>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</si>
  <si>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</si>
  <si>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</si>
  <si>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</si>
  <si>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</si>
  <si>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</si>
  <si>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</si>
  <si>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</si>
  <si>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</si>
  <si>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</si>
  <si>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</si>
  <si>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</si>
  <si>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</si>
  <si>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</si>
  <si>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</si>
  <si>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</si>
  <si>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</si>
  <si>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</si>
  <si>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</si>
  <si>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</si>
  <si>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</si>
  <si>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</si>
  <si>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</si>
  <si>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</si>
  <si>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</si>
  <si>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</si>
  <si>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</si>
  <si>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</si>
  <si>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</si>
  <si>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</si>
  <si>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</si>
  <si>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</si>
  <si>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</si>
  <si>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</si>
  <si>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</si>
  <si>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</si>
  <si>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</si>
  <si>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</si>
  <si>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</si>
  <si>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</si>
  <si>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</si>
  <si>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</si>
  <si>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</si>
  <si>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</si>
  <si>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</si>
  <si>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</si>
  <si>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</si>
  <si>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</si>
  <si>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</si>
  <si>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</si>
  <si>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</si>
  <si>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</si>
  <si>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</si>
  <si>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</si>
  <si>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</si>
  <si>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</si>
  <si>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</si>
  <si>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</si>
  <si>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</si>
  <si>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</si>
  <si>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</si>
  <si>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</si>
  <si>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</si>
  <si>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</si>
  <si>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</si>
  <si>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</si>
  <si>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</si>
  <si>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</si>
  <si>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</si>
  <si>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</si>
  <si>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</si>
  <si>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</si>
  <si>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</si>
  <si>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</si>
  <si>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</si>
  <si>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</si>
  <si>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</si>
  <si>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</si>
  <si>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</si>
  <si>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</si>
  <si>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</si>
  <si>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</si>
  <si>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</si>
  <si>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</si>
  <si>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</si>
  <si>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</si>
  <si>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</si>
  <si>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</si>
  <si>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</si>
  <si>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</si>
  <si>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</si>
  <si>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</si>
  <si>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</si>
  <si>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</si>
  <si>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</si>
  <si>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</si>
  <si>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</si>
  <si>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</si>
  <si>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</si>
  <si>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</si>
  <si>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</si>
  <si>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</si>
  <si>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</si>
  <si>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</si>
  <si>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</si>
  <si>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</si>
  <si>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</si>
  <si>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</si>
  <si>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</si>
  <si>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</si>
  <si>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</si>
  <si>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</si>
  <si>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</si>
  <si>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</si>
  <si>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</si>
  <si>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</si>
  <si>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</si>
  <si>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</si>
  <si>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</si>
  <si>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</si>
  <si>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</si>
  <si>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</si>
  <si>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</si>
  <si>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</si>
  <si>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</si>
  <si>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</si>
  <si>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</si>
  <si>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</si>
  <si>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</si>
  <si>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</si>
  <si>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</si>
  <si>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</si>
  <si>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</si>
  <si>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</si>
  <si>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</si>
  <si>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</si>
  <si>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</si>
  <si>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</si>
  <si>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</si>
  <si>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</si>
  <si>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</si>
  <si>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</si>
  <si>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</si>
  <si>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</si>
  <si>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</si>
  <si>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</si>
  <si>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</si>
  <si>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</si>
  <si>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</si>
  <si>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</si>
  <si>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</si>
  <si>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</si>
  <si>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</si>
  <si>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</si>
  <si>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</si>
  <si>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</si>
  <si>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</si>
  <si>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</si>
  <si>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</si>
  <si>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</si>
  <si>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</si>
  <si>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</si>
  <si>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</si>
  <si>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</si>
  <si>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</si>
  <si>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</si>
  <si>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</si>
  <si>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</si>
  <si>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</si>
  <si>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</si>
  <si>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</si>
  <si>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</si>
  <si>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</si>
  <si>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</si>
  <si>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</si>
  <si>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</si>
  <si>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</si>
  <si>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</si>
  <si>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</si>
  <si>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</si>
  <si>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</si>
  <si>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</si>
  <si>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</si>
  <si>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</si>
  <si>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</si>
  <si>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</si>
  <si>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</si>
  <si>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</si>
  <si>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</si>
  <si>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</si>
  <si>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</si>
  <si>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</si>
  <si>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</si>
  <si>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</si>
  <si>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</si>
  <si>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</si>
  <si>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</si>
  <si>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</si>
  <si>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</si>
  <si>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</si>
  <si>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</si>
  <si>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</si>
  <si>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</si>
  <si>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</si>
  <si>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</si>
  <si>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</si>
  <si>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</si>
  <si>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</si>
  <si>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</si>
  <si>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</si>
  <si>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</si>
  <si>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</si>
  <si>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</si>
  <si>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</si>
  <si>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</si>
  <si>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</si>
  <si>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</si>
  <si>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</si>
  <si>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</si>
  <si>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</si>
  <si>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</si>
  <si>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</si>
  <si>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</si>
  <si>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</si>
  <si>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</si>
  <si>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</si>
  <si>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</si>
  <si>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</si>
  <si>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</si>
  <si>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</si>
  <si>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</si>
  <si>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</si>
  <si>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</si>
  <si>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</si>
  <si>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</si>
  <si>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</si>
  <si>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</si>
  <si>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</si>
  <si>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</si>
  <si>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</si>
  <si>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</si>
  <si>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</si>
  <si>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</si>
  <si>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</si>
  <si>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</si>
  <si>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</si>
  <si>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</si>
  <si>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</si>
  <si>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</si>
  <si>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</si>
  <si>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</si>
  <si>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</si>
  <si>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</si>
  <si>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</si>
  <si>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</si>
  <si>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</si>
  <si>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</si>
  <si>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</si>
  <si>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</si>
  <si>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</si>
  <si>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</si>
  <si>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</si>
  <si>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</si>
  <si>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</si>
  <si>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</si>
  <si>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</si>
  <si>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</si>
  <si>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</si>
  <si>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</si>
  <si>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</si>
  <si>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</si>
  <si>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</si>
  <si>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</si>
  <si>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</si>
  <si>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</si>
  <si>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</si>
  <si>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</si>
  <si>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</si>
  <si>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</si>
  <si>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</si>
  <si>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</si>
  <si>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</si>
  <si>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</si>
  <si>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</si>
  <si>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</si>
  <si>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</si>
  <si>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</si>
  <si>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</si>
  <si>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</si>
  <si>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</si>
  <si>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</si>
  <si>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</si>
  <si>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</si>
  <si>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</si>
  <si>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</si>
  <si>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</si>
  <si>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</si>
  <si>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</si>
  <si>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</si>
  <si>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</si>
  <si>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</si>
  <si>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</si>
  <si>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</si>
  <si>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</si>
  <si>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</si>
  <si>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</si>
  <si>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</si>
  <si>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</si>
  <si>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</si>
  <si>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</si>
  <si>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</si>
  <si>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</si>
  <si>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</si>
  <si>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</si>
  <si>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</si>
  <si>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</si>
  <si>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</si>
  <si>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</si>
  <si>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</si>
  <si>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</si>
  <si>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</si>
  <si>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</si>
  <si>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</si>
  <si>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</si>
  <si>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</si>
  <si>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</si>
  <si>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</si>
  <si>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</si>
  <si>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</si>
  <si>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</si>
  <si>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</si>
  <si>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</si>
  <si>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</si>
  <si>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</si>
  <si>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</si>
  <si>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</si>
  <si>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</si>
  <si>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</si>
  <si>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</si>
  <si>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</si>
  <si>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</si>
  <si>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</si>
  <si>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</si>
  <si>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</si>
  <si>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</si>
  <si>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</si>
  <si>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</si>
  <si>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</si>
  <si>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</si>
  <si>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</si>
  <si>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</si>
  <si>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</si>
  <si>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</si>
  <si>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</si>
  <si>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</si>
  <si>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</si>
  <si>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</si>
  <si>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</si>
  <si>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</si>
  <si>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</si>
  <si>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</si>
  <si>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</si>
  <si>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</si>
  <si>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</si>
  <si>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</si>
  <si>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</si>
  <si>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</si>
  <si>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</si>
  <si>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</si>
  <si>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</si>
  <si>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</si>
  <si>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</si>
  <si>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</si>
  <si>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</si>
  <si>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</si>
  <si>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</si>
  <si>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</si>
  <si>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</si>
  <si>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</si>
  <si>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</si>
  <si>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</si>
  <si>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</si>
  <si>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</si>
  <si>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</si>
  <si>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</si>
  <si>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</si>
  <si>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</si>
  <si>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</si>
  <si>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</si>
  <si>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</si>
  <si>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</si>
  <si>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</si>
  <si>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</si>
  <si>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</si>
  <si>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</si>
  <si>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</si>
  <si>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</si>
  <si>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</si>
  <si>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</si>
  <si>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</si>
  <si>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</si>
  <si>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</si>
  <si>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</si>
  <si>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</si>
  <si>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</si>
  <si>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</si>
  <si>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</si>
  <si>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</si>
  <si>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</si>
  <si>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</si>
  <si>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</si>
  <si>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</si>
  <si>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</si>
  <si>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</si>
  <si>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</si>
  <si>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</si>
  <si>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</si>
  <si>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</si>
  <si>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</si>
  <si>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</si>
  <si>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</si>
  <si>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</si>
  <si>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</si>
  <si>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</si>
  <si>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</si>
  <si>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</si>
  <si>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</si>
  <si>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</si>
  <si>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</si>
  <si>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</si>
  <si>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</si>
  <si>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</si>
  <si>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</si>
  <si>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</si>
  <si>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</si>
  <si>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</si>
  <si>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</si>
  <si>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</si>
  <si>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</si>
  <si>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</si>
  <si>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</si>
  <si>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</si>
  <si>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</si>
  <si>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</si>
  <si>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</si>
  <si>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</si>
  <si>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</si>
  <si>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</si>
  <si>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</si>
  <si>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</si>
  <si>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</si>
  <si>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</si>
  <si>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</si>
  <si>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</si>
  <si>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</si>
  <si>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</si>
  <si>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</si>
  <si>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</si>
  <si>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</si>
  <si>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</si>
  <si>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</si>
  <si>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</si>
  <si>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</si>
  <si>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</si>
  <si>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</si>
  <si>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</si>
  <si>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</si>
  <si>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</si>
  <si>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</si>
  <si>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</si>
  <si>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</si>
  <si>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</si>
  <si>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</si>
  <si>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</si>
  <si>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</si>
  <si>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</si>
  <si>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</si>
  <si>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</si>
  <si>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</si>
  <si>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</si>
  <si>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</si>
  <si>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</si>
  <si>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</si>
  <si>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</si>
  <si>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</si>
  <si>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</si>
  <si>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</si>
  <si>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</si>
  <si>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</si>
  <si>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</si>
  <si>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</si>
  <si>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</si>
  <si>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</si>
  <si>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</si>
  <si>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</si>
  <si>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</si>
  <si>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</si>
  <si>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</si>
  <si>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</si>
  <si>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</si>
  <si>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</si>
  <si>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</si>
  <si>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</si>
  <si>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</si>
  <si>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</si>
  <si>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</si>
  <si>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</si>
  <si>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</si>
  <si>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</si>
  <si>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</si>
  <si>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</si>
  <si>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</si>
  <si>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</si>
  <si>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</si>
  <si>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</si>
  <si>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</si>
  <si>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</si>
  <si>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</si>
  <si>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</si>
  <si>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</si>
  <si>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</si>
  <si>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</si>
  <si>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</si>
  <si>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</si>
  <si>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</si>
  <si>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</si>
  <si>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</si>
  <si>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</si>
  <si>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</si>
  <si>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</si>
  <si>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</si>
  <si>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</si>
  <si>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</si>
  <si>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</si>
  <si>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</si>
  <si>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</si>
  <si>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</si>
  <si>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</si>
  <si>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</si>
  <si>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</si>
  <si>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</si>
  <si>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</si>
  <si>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</si>
  <si>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</si>
  <si>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</si>
  <si>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</si>
  <si>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</si>
  <si>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</si>
  <si>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</si>
  <si>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</si>
  <si>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</si>
  <si>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</si>
  <si>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</si>
  <si>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</si>
  <si>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</si>
  <si>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</si>
  <si>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</si>
  <si>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</si>
  <si>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</si>
  <si>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</si>
  <si>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</si>
  <si>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</si>
  <si>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</si>
  <si>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</si>
  <si>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</si>
  <si>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</si>
  <si>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</si>
  <si>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</si>
  <si>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</si>
  <si>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</si>
  <si>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</si>
  <si>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</si>
  <si>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</si>
  <si>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</si>
  <si>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</si>
  <si>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</si>
  <si>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</si>
  <si>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</si>
  <si>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</si>
  <si>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</si>
  <si>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</si>
  <si>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</si>
  <si>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</si>
  <si>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</si>
  <si>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</si>
  <si>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</si>
  <si>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</si>
  <si>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</si>
  <si>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</si>
  <si>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</si>
  <si>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</si>
  <si>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</si>
  <si>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</si>
  <si>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</si>
  <si>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</si>
  <si>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</si>
  <si>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</si>
  <si>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</si>
  <si>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</si>
  <si>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</si>
  <si>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</si>
  <si>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</si>
  <si>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</si>
  <si>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</si>
  <si>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</si>
  <si>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</si>
  <si>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</si>
  <si>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</si>
  <si>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</si>
  <si>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</si>
  <si>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</si>
  <si>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</si>
  <si>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</si>
  <si>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</si>
  <si>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</si>
  <si>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</si>
  <si>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</si>
  <si>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</si>
  <si>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</si>
  <si>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</si>
  <si>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</si>
  <si>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</si>
  <si>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</si>
  <si>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</si>
  <si>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</si>
  <si>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</si>
  <si>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</si>
  <si>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</si>
  <si>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</si>
  <si>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</si>
  <si>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</si>
  <si>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</si>
  <si>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</si>
  <si>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</si>
  <si>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</si>
  <si>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</si>
  <si>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</si>
  <si>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</si>
  <si>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</si>
  <si>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</si>
  <si>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</si>
  <si>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</si>
  <si>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</si>
  <si>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</si>
  <si>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</si>
  <si>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</si>
  <si>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</si>
  <si>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</si>
  <si>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</si>
  <si>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</si>
  <si>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</si>
  <si>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</si>
  <si>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</si>
  <si>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</si>
  <si>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</si>
  <si>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</si>
  <si>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</si>
  <si>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</si>
  <si>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</si>
  <si>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</si>
  <si>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</si>
  <si>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</si>
  <si>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</si>
  <si>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</si>
  <si>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</si>
  <si>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</si>
  <si>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</si>
  <si>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</si>
  <si>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</si>
  <si>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</si>
  <si>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</si>
  <si>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</si>
  <si>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</si>
  <si>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</si>
  <si>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</si>
  <si>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</si>
  <si>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</si>
  <si>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</si>
  <si>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</si>
  <si>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</si>
  <si>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</si>
  <si>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</si>
  <si>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</si>
  <si>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</si>
  <si>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</si>
  <si>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</si>
  <si>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</si>
  <si>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</si>
  <si>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</si>
  <si>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</si>
  <si>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</si>
  <si>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</si>
  <si>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</si>
  <si>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</si>
  <si>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</si>
  <si>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</si>
  <si>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</si>
  <si>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</si>
  <si>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</si>
  <si>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</si>
  <si>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</si>
  <si>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</si>
  <si>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</si>
  <si>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</si>
  <si>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</si>
  <si>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</si>
  <si>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</si>
  <si>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</si>
  <si>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</si>
  <si>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</si>
  <si>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</si>
  <si>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</si>
  <si>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</si>
  <si>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</si>
  <si>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</si>
  <si>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</si>
  <si>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</si>
  <si>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</si>
  <si>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</si>
  <si>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</si>
  <si>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</si>
  <si>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</si>
  <si>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</si>
  <si>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</si>
  <si>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</si>
  <si>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</si>
  <si>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</si>
  <si>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</si>
  <si>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</si>
  <si>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</si>
  <si>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</si>
  <si>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</si>
  <si>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</si>
  <si>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</si>
  <si>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</si>
  <si>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</si>
  <si>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</si>
  <si>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</si>
  <si>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</si>
  <si>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</si>
  <si>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</si>
  <si>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</si>
  <si>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</si>
  <si>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</si>
  <si>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</si>
  <si>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</si>
  <si>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</si>
  <si>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</si>
  <si>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</si>
  <si>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</si>
  <si>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</si>
  <si>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</si>
  <si>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</si>
  <si>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</si>
  <si>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</si>
  <si>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</si>
  <si>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</si>
  <si>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</si>
  <si>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</si>
  <si>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</si>
  <si>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</si>
  <si>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</si>
  <si>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</si>
  <si>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</si>
  <si>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</si>
  <si>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</si>
  <si>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</si>
  <si>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</si>
  <si>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</si>
  <si>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</si>
  <si>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</si>
  <si>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</si>
  <si>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</si>
  <si>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</si>
  <si>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</si>
  <si>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</si>
  <si>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</si>
  <si>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</si>
  <si>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</si>
  <si>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</si>
  <si>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</si>
  <si>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</si>
  <si>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</si>
  <si>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</si>
  <si>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</si>
  <si>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</si>
  <si>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</si>
  <si>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</si>
  <si>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</si>
  <si>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</si>
  <si>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</si>
  <si>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</si>
  <si>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</si>
  <si>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</si>
  <si>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</si>
  <si>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</si>
  <si>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</si>
  <si>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</si>
  <si>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</si>
  <si>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</si>
  <si>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</si>
  <si>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</si>
  <si>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</si>
  <si>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</si>
  <si>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</si>
  <si>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</si>
  <si>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</si>
  <si>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</si>
  <si>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</si>
  <si>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</si>
  <si>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</si>
  <si>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</si>
  <si>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</si>
  <si>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</si>
  <si>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</si>
  <si>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</si>
  <si>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</si>
  <si>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</si>
  <si>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</si>
  <si>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</si>
  <si>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</si>
  <si>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</si>
  <si>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</si>
  <si>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</si>
  <si>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</si>
  <si>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</si>
  <si>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</si>
  <si>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</si>
  <si>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</si>
  <si>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</si>
  <si>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</si>
  <si>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</si>
  <si>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</si>
  <si>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</si>
  <si>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</si>
  <si>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</si>
  <si>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</si>
  <si>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</si>
  <si>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</si>
  <si>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</si>
  <si>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</si>
  <si>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</si>
  <si>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</si>
  <si>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</si>
  <si>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</si>
  <si>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</si>
  <si>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</si>
  <si>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</si>
  <si>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</si>
  <si>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</si>
  <si>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</si>
  <si>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</si>
  <si>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</si>
  <si>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</si>
  <si>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</si>
  <si>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</si>
  <si>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</si>
  <si>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</si>
  <si>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</si>
  <si>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</si>
  <si>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</si>
  <si>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</si>
  <si>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</si>
  <si>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</si>
  <si>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</si>
  <si>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</si>
  <si>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</si>
  <si>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</si>
  <si>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</si>
  <si>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</si>
  <si>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</si>
  <si>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</si>
  <si>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</si>
  <si>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</si>
  <si>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</si>
  <si>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</si>
  <si>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</si>
  <si>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</si>
  <si>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</si>
  <si>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</si>
  <si>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</si>
  <si>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</si>
  <si>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</si>
  <si>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</si>
  <si>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</si>
  <si>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</si>
  <si>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</si>
  <si>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</si>
  <si>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</si>
  <si>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</si>
  <si>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</si>
  <si>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</si>
  <si>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</si>
  <si>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</si>
  <si>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</si>
  <si>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</si>
  <si>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</si>
  <si>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</si>
  <si>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</si>
  <si>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</si>
  <si>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</si>
  <si>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</si>
  <si>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</si>
  <si>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</si>
  <si>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</si>
  <si>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</si>
  <si>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</si>
  <si>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</si>
  <si>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</si>
  <si>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</si>
  <si>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</si>
  <si>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</si>
  <si>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</si>
  <si>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</si>
  <si>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</si>
  <si>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</si>
  <si>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</si>
  <si>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</si>
  <si>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</si>
  <si>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</si>
  <si>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</si>
  <si>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</si>
  <si>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</si>
  <si>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</si>
  <si>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</si>
  <si>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</si>
  <si>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</si>
  <si>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</si>
  <si>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</si>
  <si>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</si>
  <si>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</si>
  <si>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</si>
  <si>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</si>
  <si>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</si>
  <si>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</si>
  <si>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</si>
  <si>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</si>
  <si>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</si>
  <si>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</si>
  <si>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</si>
  <si>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</si>
  <si>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</si>
  <si>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</si>
  <si>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</si>
  <si>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</si>
  <si>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</si>
  <si>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</si>
  <si>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</si>
  <si>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</si>
  <si>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</si>
  <si>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</si>
  <si>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</si>
  <si>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</si>
  <si>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</si>
  <si>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</si>
  <si>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</si>
  <si>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</si>
  <si>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</si>
  <si>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</si>
  <si>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</si>
  <si>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</si>
  <si>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</si>
  <si>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</si>
  <si>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</si>
  <si>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</si>
  <si>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</si>
  <si>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</si>
  <si>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</si>
  <si>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</si>
  <si>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</si>
  <si>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</si>
  <si>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</si>
  <si>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</si>
  <si>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</si>
  <si>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</si>
  <si>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</si>
  <si>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</si>
  <si>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</si>
  <si>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</si>
  <si>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</si>
  <si>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</si>
  <si>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</si>
  <si>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</si>
  <si>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</si>
  <si>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</si>
  <si>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</si>
  <si>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</si>
  <si>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</si>
  <si>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</si>
  <si>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</si>
  <si>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</si>
  <si>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</si>
  <si>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</si>
  <si>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</si>
  <si>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</si>
  <si>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</si>
  <si>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</si>
  <si>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</si>
  <si>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</si>
  <si>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</si>
  <si>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</si>
  <si>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</si>
  <si>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</si>
  <si>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</si>
  <si>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</si>
  <si>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</si>
  <si>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</si>
  <si>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</si>
  <si>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</si>
  <si>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</si>
  <si>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</si>
  <si>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</si>
  <si>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</si>
  <si>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</si>
  <si>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</si>
  <si>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</si>
  <si>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</si>
  <si>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</si>
  <si>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</si>
  <si>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</si>
  <si>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</si>
  <si>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</si>
  <si>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</si>
  <si>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</si>
  <si>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</si>
  <si>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</si>
  <si>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</si>
  <si>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</si>
  <si>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</si>
  <si>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</si>
  <si>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</si>
  <si>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</si>
  <si>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</si>
  <si>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</si>
  <si>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</si>
  <si>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</si>
  <si>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</si>
  <si>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</si>
  <si>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</si>
  <si>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</si>
  <si>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</si>
  <si>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</si>
  <si>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</si>
  <si>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</si>
  <si>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</si>
  <si>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</si>
  <si>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</si>
  <si>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</si>
  <si>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</si>
  <si>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</si>
  <si>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</si>
  <si>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</si>
  <si>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</si>
  <si>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</si>
  <si>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</si>
  <si>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</si>
  <si>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</si>
  <si>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</si>
  <si>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</si>
  <si>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</si>
  <si>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</si>
  <si>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</si>
  <si>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</si>
  <si>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</si>
  <si>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</si>
  <si>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</si>
  <si>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</si>
  <si>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</si>
  <si>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</si>
  <si>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</si>
  <si>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</si>
  <si>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</si>
  <si>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</si>
  <si>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</si>
  <si>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</si>
  <si>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</si>
  <si>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</si>
  <si>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</si>
  <si>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</si>
  <si>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</si>
  <si>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</si>
  <si>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</si>
  <si>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</si>
  <si>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</si>
  <si>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</si>
  <si>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</si>
  <si>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</si>
  <si>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</si>
  <si>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</si>
  <si>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</si>
  <si>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</si>
  <si>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</si>
  <si>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</si>
  <si>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</si>
  <si>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</si>
  <si>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</si>
  <si>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</si>
  <si>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</si>
  <si>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</si>
  <si>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</si>
  <si>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</si>
  <si>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</si>
  <si>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</si>
  <si>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</si>
  <si>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</si>
  <si>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</si>
  <si>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</si>
  <si>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</si>
  <si>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</si>
  <si>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</si>
  <si>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</si>
  <si>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</si>
  <si>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</si>
  <si>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</si>
  <si>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</si>
  <si>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</si>
  <si>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</si>
  <si>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</si>
  <si>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</si>
  <si>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</si>
  <si>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</si>
  <si>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</si>
  <si>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</si>
  <si>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</si>
  <si>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</si>
  <si>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</si>
  <si>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</si>
  <si>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</si>
  <si>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</si>
  <si>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</si>
  <si>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</si>
  <si>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</si>
  <si>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</si>
  <si>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</si>
  <si>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</si>
  <si>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</si>
  <si>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</si>
  <si>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</si>
  <si>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</si>
  <si>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</si>
  <si>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</si>
  <si>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</si>
  <si>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</si>
  <si>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</si>
  <si>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</si>
  <si>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</si>
  <si>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</si>
  <si>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</si>
  <si>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</si>
  <si>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</si>
  <si>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</si>
  <si>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</si>
  <si>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</si>
  <si>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</si>
  <si>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</si>
  <si>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</si>
  <si>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</si>
  <si>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</si>
  <si>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</si>
  <si>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</si>
  <si>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</si>
  <si>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</si>
  <si>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</si>
  <si>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</si>
  <si>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</si>
  <si>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</si>
  <si>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</si>
  <si>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</si>
  <si>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</si>
  <si>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</si>
  <si>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</si>
  <si>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</si>
  <si>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</si>
  <si>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</si>
  <si>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</si>
  <si>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</si>
  <si>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</si>
  <si>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</si>
  <si>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</si>
  <si>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</si>
  <si>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</si>
  <si>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</si>
  <si>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</si>
  <si>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</si>
  <si>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</si>
  <si>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</si>
  <si>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</si>
  <si>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</si>
  <si>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</si>
  <si>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</si>
  <si>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</si>
  <si>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</si>
  <si>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</si>
  <si>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</si>
  <si>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</si>
  <si>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</si>
  <si>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</si>
  <si>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</si>
  <si>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</si>
  <si>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</si>
  <si>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</si>
  <si>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</si>
  <si>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</si>
  <si>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</si>
  <si>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</si>
  <si>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</si>
  <si>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</si>
  <si>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</si>
  <si>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</si>
  <si>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</si>
  <si>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</si>
  <si>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</si>
  <si>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</si>
  <si>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</si>
  <si>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</si>
  <si>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</si>
  <si>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</si>
  <si>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</si>
  <si>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</si>
  <si>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</si>
  <si>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</si>
  <si>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</si>
  <si>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</si>
  <si>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</si>
  <si>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</si>
  <si>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</si>
  <si>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</si>
  <si>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</si>
  <si>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</si>
  <si>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</si>
  <si>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</si>
  <si>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</si>
  <si>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</si>
  <si>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</si>
  <si>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</si>
  <si>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</si>
  <si>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</si>
  <si>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</si>
  <si>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</si>
  <si>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</si>
  <si>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</si>
  <si>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</si>
  <si>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</si>
  <si>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</si>
  <si>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</si>
  <si>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</si>
  <si>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</si>
  <si>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</si>
  <si>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</si>
  <si>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</si>
  <si>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</si>
  <si>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</si>
  <si>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</si>
  <si>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</si>
  <si>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</si>
  <si>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</si>
  <si>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</si>
  <si>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</si>
  <si>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</si>
  <si>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</si>
  <si>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</si>
  <si>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</si>
  <si>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</si>
  <si>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</si>
  <si>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</si>
  <si>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</si>
  <si>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</si>
  <si>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</si>
  <si>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</si>
  <si>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</si>
  <si>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</si>
  <si>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</si>
  <si>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</si>
  <si>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</si>
  <si>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</si>
  <si>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</si>
  <si>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</si>
  <si>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</si>
  <si>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</si>
  <si>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</si>
  <si>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</si>
  <si>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</si>
  <si>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</si>
  <si>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</si>
  <si>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</si>
  <si>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</si>
  <si>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</si>
  <si>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</si>
  <si>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</si>
  <si>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</si>
  <si>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</si>
  <si>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</si>
  <si>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</si>
  <si>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</si>
  <si>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</si>
  <si>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</si>
  <si>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</si>
  <si>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</si>
  <si>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</si>
  <si>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</si>
  <si>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</si>
  <si>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</si>
  <si>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</si>
  <si>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</si>
  <si>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</si>
  <si>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</si>
  <si>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</si>
  <si>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</si>
  <si>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</si>
  <si>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</si>
  <si>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</si>
  <si>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</si>
  <si>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</si>
  <si>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</si>
  <si>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</si>
  <si>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</si>
  <si>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</si>
  <si>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</si>
  <si>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</si>
  <si>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</si>
  <si>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</si>
  <si>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</si>
  <si>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</si>
  <si>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</si>
  <si>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</si>
  <si>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</si>
  <si>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</si>
  <si>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</si>
  <si>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</si>
  <si>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</si>
  <si>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</si>
  <si>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</si>
  <si>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</si>
  <si>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</si>
  <si>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</si>
  <si>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</si>
  <si>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</si>
  <si>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</si>
  <si>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</si>
  <si>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</si>
  <si>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</si>
  <si>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</si>
  <si>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</si>
  <si>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</si>
  <si>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</si>
  <si>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</si>
  <si>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</si>
  <si>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</si>
  <si>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</si>
  <si>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</si>
  <si>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</si>
  <si>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</si>
  <si>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</si>
  <si>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</si>
  <si>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</si>
  <si>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</si>
  <si>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</si>
  <si>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</si>
  <si>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</si>
  <si>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</si>
  <si>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</si>
  <si>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</si>
  <si>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</si>
  <si>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</si>
  <si>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</si>
  <si>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</si>
  <si>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</si>
  <si>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</si>
  <si>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</si>
  <si>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</si>
  <si>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</si>
  <si>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</si>
  <si>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</si>
  <si>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</si>
  <si>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</si>
  <si>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</si>
  <si>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</si>
  <si>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</si>
  <si>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</si>
  <si>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</si>
  <si>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</si>
  <si>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</si>
  <si>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</si>
  <si>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</si>
  <si>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</si>
  <si>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</si>
  <si>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</si>
  <si>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</si>
  <si>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</si>
  <si>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</si>
  <si>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</si>
  <si>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</si>
  <si>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</si>
  <si>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</si>
  <si>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</si>
  <si>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</si>
  <si>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</si>
  <si>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</si>
  <si>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</si>
  <si>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</si>
  <si>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</si>
  <si>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</si>
  <si>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</si>
  <si>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</si>
  <si>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</si>
  <si>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</si>
  <si>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</si>
  <si>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</si>
  <si>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</si>
  <si>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</si>
  <si>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</si>
  <si>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</si>
  <si>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</si>
  <si>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</si>
  <si>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</si>
  <si>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</si>
  <si>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</si>
  <si>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</si>
  <si>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</si>
  <si>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</si>
  <si>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</si>
  <si>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</si>
  <si>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</si>
  <si>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</si>
  <si>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</si>
  <si>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</si>
  <si>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</si>
  <si>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</si>
  <si>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</si>
  <si>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</si>
  <si>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</si>
  <si>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</si>
  <si>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</si>
  <si>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</si>
  <si>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</si>
  <si>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</si>
  <si>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</si>
  <si>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</si>
  <si>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</si>
  <si>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</si>
  <si>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</si>
  <si>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</si>
  <si>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</si>
  <si>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</si>
  <si>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</si>
  <si>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</si>
  <si>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</si>
  <si>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</si>
  <si>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</si>
  <si>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</si>
  <si>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</si>
  <si>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</si>
  <si>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</si>
  <si>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</si>
  <si>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</si>
  <si>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</si>
  <si>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</si>
  <si>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</si>
  <si>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</si>
  <si>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</si>
  <si>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</si>
  <si>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</si>
  <si>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</si>
  <si>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</si>
  <si>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</si>
  <si>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</si>
  <si>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</si>
  <si>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</si>
  <si>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</si>
  <si>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</si>
  <si>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</si>
  <si>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</si>
  <si>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</si>
  <si>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</si>
  <si>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</si>
  <si>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</si>
  <si>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</si>
  <si>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</si>
  <si>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</si>
  <si>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</si>
  <si>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</si>
  <si>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</si>
  <si>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</si>
  <si>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</si>
  <si>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</si>
  <si>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</si>
  <si>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</si>
  <si>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</si>
  <si>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</si>
  <si>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</si>
  <si>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</si>
  <si>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</si>
  <si>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</si>
  <si>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</si>
  <si>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</si>
  <si>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</si>
  <si>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</si>
  <si>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</si>
  <si>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</si>
  <si>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</si>
  <si>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</si>
  <si>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</si>
  <si>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</si>
  <si>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</si>
  <si>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</si>
  <si>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</si>
  <si>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</si>
  <si>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</si>
  <si>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</si>
  <si>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</si>
  <si>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</si>
  <si>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</si>
  <si>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</si>
  <si>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</si>
  <si>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</si>
  <si>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</si>
  <si>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</si>
  <si>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</si>
  <si>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</si>
  <si>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</si>
  <si>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</si>
  <si>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</si>
  <si>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</si>
  <si>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</si>
  <si>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</si>
  <si>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</si>
  <si>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</si>
  <si>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</si>
  <si>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</si>
  <si>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</si>
  <si>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</si>
  <si>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</si>
  <si>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</si>
  <si>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</si>
  <si>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</si>
  <si>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</si>
  <si>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</si>
  <si>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</si>
  <si>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</si>
  <si>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</si>
  <si>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</si>
  <si>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</si>
  <si>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</si>
  <si>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</si>
  <si>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</si>
  <si>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</si>
  <si>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</si>
  <si>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</si>
  <si>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</si>
  <si>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</si>
  <si>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</si>
  <si>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</si>
  <si>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</si>
  <si>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</si>
  <si>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</si>
  <si>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</si>
  <si>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</si>
  <si>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</si>
  <si>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</si>
  <si>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</si>
  <si>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</si>
  <si>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</si>
  <si>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</si>
  <si>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</si>
  <si>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</si>
  <si>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</si>
  <si>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</si>
  <si>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</si>
  <si>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</si>
  <si>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</si>
  <si>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</si>
  <si>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</si>
  <si>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</si>
  <si>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</si>
  <si>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</si>
  <si>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</si>
  <si>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</si>
  <si>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</si>
  <si>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</si>
  <si>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</si>
  <si>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</si>
  <si>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</si>
  <si>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</si>
  <si>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</si>
  <si>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</si>
  <si>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</si>
  <si>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</si>
  <si>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</si>
  <si>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</si>
  <si>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</si>
  <si>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</si>
  <si>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</si>
  <si>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</si>
  <si>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</si>
  <si>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</si>
  <si>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</si>
  <si>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</si>
  <si>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</si>
  <si>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</si>
  <si>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</si>
  <si>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</si>
  <si>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</si>
  <si>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</si>
  <si>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</si>
  <si>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</si>
  <si>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</si>
  <si>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</si>
  <si>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</si>
  <si>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</si>
  <si>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</si>
  <si>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</si>
  <si>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</si>
  <si>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</si>
  <si>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</si>
  <si>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</si>
  <si>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</si>
  <si>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</si>
  <si>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</si>
  <si>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</si>
  <si>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</si>
  <si>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</si>
  <si>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</si>
  <si>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</si>
  <si>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</si>
  <si>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</si>
  <si>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</si>
  <si>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</si>
  <si>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</si>
  <si>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</si>
  <si>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</si>
  <si>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</si>
  <si>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</si>
  <si>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</si>
  <si>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</si>
  <si>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</si>
  <si>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</si>
  <si>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</si>
  <si>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</si>
  <si>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</si>
  <si>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</si>
  <si>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</si>
  <si>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</si>
  <si>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</si>
  <si>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</si>
  <si>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</si>
  <si>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</si>
  <si>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</si>
  <si>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</si>
  <si>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</si>
  <si>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</si>
  <si>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</si>
  <si>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</si>
  <si>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</si>
  <si>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</si>
  <si>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</si>
  <si>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</si>
  <si>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</si>
  <si>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</si>
  <si>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</si>
  <si>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</si>
  <si>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</si>
  <si>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</si>
  <si>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</si>
  <si>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</si>
  <si>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</si>
  <si>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</si>
  <si>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</si>
  <si>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</si>
  <si>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</si>
  <si>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</si>
  <si>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</si>
  <si>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</si>
  <si>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</si>
  <si>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</si>
  <si>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</si>
  <si>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</si>
  <si>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</si>
  <si>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</si>
  <si>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</si>
  <si>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</si>
  <si>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</si>
  <si>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</si>
  <si>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</si>
  <si>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</si>
  <si>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</si>
  <si>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</si>
  <si>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</si>
  <si>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</si>
  <si>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</si>
  <si>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</si>
  <si>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</si>
  <si>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</si>
  <si>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</si>
  <si>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</si>
  <si>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</si>
  <si>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</si>
  <si>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</si>
  <si>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</si>
  <si>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</si>
  <si>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</si>
  <si>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</si>
  <si>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</si>
  <si>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</si>
  <si>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</si>
  <si>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</si>
  <si>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</si>
  <si>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</si>
  <si>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</si>
  <si>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</si>
  <si>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</si>
  <si>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</si>
  <si>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</si>
  <si>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</si>
  <si>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</si>
  <si>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</si>
  <si>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</si>
  <si>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</si>
  <si>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</si>
  <si>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</si>
  <si>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</si>
  <si>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</si>
  <si>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</si>
  <si>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</si>
  <si>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</si>
  <si>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</si>
  <si>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</si>
  <si>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</si>
  <si>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</si>
  <si>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</si>
  <si>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</si>
  <si>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</si>
  <si>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</si>
  <si>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</si>
  <si>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</si>
  <si>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</si>
  <si>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</si>
  <si>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</si>
  <si>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</si>
  <si>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</si>
  <si>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</si>
  <si>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</si>
  <si>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</si>
  <si>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</si>
  <si>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</si>
  <si>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</si>
  <si>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</si>
  <si>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</si>
  <si>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</si>
  <si>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</si>
  <si>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</si>
  <si>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</si>
  <si>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</si>
  <si>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</si>
  <si>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</si>
  <si>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</si>
  <si>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</si>
  <si>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</si>
  <si>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</si>
  <si>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</si>
  <si>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</si>
  <si>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</si>
  <si>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</si>
  <si>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</si>
  <si>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</si>
  <si>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</si>
  <si>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</si>
  <si>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</si>
  <si>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</si>
  <si>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</si>
  <si>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</si>
  <si>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</si>
  <si>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</si>
  <si>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</si>
  <si>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</si>
  <si>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</si>
  <si>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</si>
  <si>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</si>
  <si>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</si>
  <si>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</si>
  <si>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</si>
  <si>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</si>
  <si>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</si>
  <si>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</si>
  <si>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</si>
  <si>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</si>
  <si>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</si>
  <si>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</si>
  <si>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</si>
  <si>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</si>
  <si>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</si>
  <si>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</si>
  <si>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</si>
  <si>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</si>
  <si>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</si>
  <si>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</si>
  <si>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</si>
  <si>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</si>
  <si>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</si>
  <si>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</si>
  <si>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</si>
  <si>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</si>
  <si>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</si>
  <si>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</si>
  <si>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</si>
  <si>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</si>
  <si>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</si>
  <si>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</si>
  <si>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</si>
  <si>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</si>
  <si>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</si>
  <si>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</si>
  <si>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</si>
  <si>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</si>
  <si>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</si>
  <si>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</si>
  <si>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</si>
  <si>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</si>
  <si>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</si>
  <si>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</si>
  <si>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</si>
  <si>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</si>
  <si>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</si>
  <si>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</si>
  <si>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</si>
  <si>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</si>
  <si>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</si>
  <si>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</si>
  <si>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</si>
  <si>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</si>
  <si>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</si>
  <si>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</si>
  <si>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</si>
  <si>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</si>
  <si>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</si>
  <si>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</si>
  <si>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</si>
  <si>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</si>
  <si>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</si>
  <si>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</si>
  <si>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</si>
  <si>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</si>
  <si>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</si>
  <si>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</si>
  <si>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</si>
  <si>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</si>
  <si>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</si>
  <si>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</si>
  <si>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</si>
  <si>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</si>
  <si>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</si>
  <si>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</si>
  <si>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</si>
  <si>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</si>
  <si>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</si>
  <si>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</si>
  <si>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</si>
  <si>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</si>
  <si>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</si>
  <si>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</si>
  <si>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</si>
  <si>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</si>
  <si>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</si>
  <si>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</si>
  <si>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</si>
  <si>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</si>
  <si>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</si>
  <si>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</si>
  <si>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</si>
  <si>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</si>
  <si>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</si>
  <si>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</si>
  <si>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</si>
  <si>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</si>
  <si>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</si>
  <si>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</si>
  <si>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</si>
  <si>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</si>
  <si>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</si>
  <si>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</si>
  <si>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</si>
  <si>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</si>
  <si>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</si>
  <si>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</si>
  <si>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</si>
  <si>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</si>
  <si>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</si>
  <si>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</si>
  <si>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</si>
  <si>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</si>
  <si>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</si>
  <si>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</si>
  <si>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</si>
  <si>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</si>
  <si>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</si>
  <si>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</si>
  <si>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</si>
  <si>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</si>
  <si>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</si>
  <si>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</si>
  <si>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</si>
  <si>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</si>
  <si>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</si>
  <si>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</si>
  <si>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</si>
  <si>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</si>
  <si>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</si>
  <si>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</si>
  <si>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</si>
  <si>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</si>
  <si>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</si>
  <si>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</si>
  <si>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</si>
  <si>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</si>
  <si>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</si>
  <si>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</si>
  <si>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</si>
  <si>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</si>
  <si>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</si>
  <si>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</si>
  <si>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</si>
  <si>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</si>
  <si>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</si>
  <si>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</si>
  <si>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</si>
  <si>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</si>
  <si>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</si>
  <si>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</si>
  <si>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</si>
  <si>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</si>
  <si>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</si>
  <si>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</si>
  <si>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</si>
  <si>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</si>
  <si>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</si>
  <si>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</si>
  <si>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</si>
  <si>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</si>
  <si>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</si>
  <si>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</si>
  <si>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</si>
  <si>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</si>
  <si>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</si>
  <si>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</si>
  <si>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</si>
  <si>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</si>
  <si>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</si>
  <si>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</si>
  <si>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</si>
  <si>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</si>
  <si>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</si>
  <si>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</si>
  <si>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</si>
  <si>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</si>
  <si>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</si>
  <si>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</si>
  <si>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</si>
  <si>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</si>
  <si>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</si>
  <si>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</si>
  <si>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</si>
  <si>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</si>
  <si>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</si>
  <si>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</si>
  <si>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</si>
  <si>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</si>
  <si>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</si>
  <si>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</si>
  <si>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</si>
  <si>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</si>
  <si>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</si>
  <si>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</si>
  <si>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</si>
  <si>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</si>
  <si>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</si>
  <si>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</si>
  <si>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</si>
  <si>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</si>
  <si>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</si>
  <si>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</si>
  <si>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</si>
  <si>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</si>
  <si>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</si>
  <si>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</si>
  <si>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</si>
  <si>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</si>
  <si>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</si>
  <si>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</si>
  <si>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</si>
  <si>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</si>
  <si>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</si>
  <si>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</si>
  <si>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</si>
  <si>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</si>
  <si>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</si>
  <si>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</si>
  <si>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</si>
  <si>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</si>
  <si>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</si>
  <si>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</si>
  <si>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</si>
  <si>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</si>
  <si>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</si>
  <si>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</si>
  <si>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</si>
  <si>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</si>
  <si>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</si>
  <si>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</si>
  <si>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</si>
  <si>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</si>
  <si>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</si>
  <si>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</si>
  <si>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</si>
  <si>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</si>
  <si>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</si>
  <si>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</si>
  <si>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</si>
  <si>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</si>
  <si>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</si>
  <si>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</si>
  <si>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</si>
  <si>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</si>
  <si>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</si>
  <si>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</si>
  <si>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</si>
  <si>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</si>
  <si>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</si>
  <si>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</si>
  <si>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</si>
  <si>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</si>
  <si>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</si>
  <si>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</si>
  <si>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</si>
  <si>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</si>
  <si>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</si>
  <si>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</si>
  <si>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</si>
  <si>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</si>
  <si>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</si>
  <si>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</si>
  <si>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</si>
  <si>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</si>
  <si>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</si>
  <si>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</si>
  <si>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</si>
  <si>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</si>
  <si>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</si>
  <si>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</si>
  <si>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</si>
  <si>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</si>
  <si>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</si>
  <si>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</si>
  <si>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</si>
  <si>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</si>
  <si>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</si>
  <si>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</si>
  <si>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</si>
  <si>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</si>
  <si>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</si>
  <si>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</si>
  <si>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</si>
  <si>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</si>
  <si>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</si>
  <si>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</si>
  <si>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</si>
  <si>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</si>
  <si>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</si>
  <si>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</si>
  <si>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</si>
  <si>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</si>
  <si>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</si>
  <si>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</si>
  <si>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</si>
  <si>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</si>
  <si>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</si>
  <si>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</si>
  <si>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</si>
  <si>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</si>
  <si>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</si>
  <si>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</si>
  <si>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</si>
  <si>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</si>
  <si>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</si>
  <si>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</si>
  <si>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</si>
  <si>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</si>
  <si>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</si>
  <si>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</si>
  <si>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</si>
  <si>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</si>
  <si>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</si>
  <si>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</si>
  <si>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</si>
  <si>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</si>
  <si>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</si>
  <si>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</si>
  <si>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</si>
  <si>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</si>
  <si>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</si>
  <si>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</si>
  <si>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</si>
  <si>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</si>
  <si>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</si>
  <si>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</si>
  <si>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</si>
  <si>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</si>
  <si>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</si>
  <si>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</si>
  <si>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</si>
  <si>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</si>
  <si>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</si>
  <si>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</si>
  <si>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</si>
  <si>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</si>
  <si>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</si>
  <si>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</si>
  <si>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</si>
  <si>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</si>
  <si>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</si>
  <si>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</si>
  <si>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</si>
  <si>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</si>
  <si>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</si>
  <si>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</si>
  <si>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</si>
  <si>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</si>
  <si>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</si>
  <si>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</si>
  <si>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</si>
  <si>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</si>
  <si>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</si>
  <si>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</si>
  <si>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</si>
  <si>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</si>
  <si>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</si>
  <si>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</si>
  <si>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</si>
  <si>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</si>
  <si>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</si>
  <si>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</si>
  <si>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</si>
  <si>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</si>
  <si>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</si>
  <si>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</si>
  <si>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</si>
  <si>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</si>
  <si>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</si>
  <si>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</si>
  <si>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</si>
  <si>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</si>
  <si>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</si>
  <si>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</si>
  <si>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</si>
  <si>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</si>
  <si>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</si>
  <si>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</si>
  <si>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</si>
  <si>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</si>
  <si>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</si>
  <si>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</si>
  <si>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</si>
  <si>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</si>
  <si>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</si>
  <si>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</si>
  <si>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</si>
  <si>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</si>
  <si>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</si>
  <si>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</si>
  <si>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</si>
  <si>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</si>
  <si>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</si>
  <si>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</si>
  <si>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</si>
  <si>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</si>
  <si>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</si>
  <si>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</si>
  <si>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</si>
  <si>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</si>
  <si>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</si>
  <si>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</si>
  <si>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</si>
  <si>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</si>
  <si>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</si>
  <si>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</si>
  <si>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</si>
  <si>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</si>
  <si>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</si>
  <si>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</si>
  <si>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</si>
  <si>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</si>
  <si>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</si>
  <si>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</si>
  <si>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</si>
  <si>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</si>
  <si>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</si>
  <si>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</si>
  <si>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</si>
  <si>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</si>
  <si>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</si>
  <si>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</si>
  <si>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</si>
  <si>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</si>
  <si>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</si>
  <si>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</si>
  <si>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</si>
  <si>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</si>
  <si>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</si>
  <si>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</si>
  <si>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</si>
  <si>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</si>
  <si>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</si>
  <si>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</si>
  <si>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</si>
  <si>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</si>
  <si>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</si>
  <si>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</si>
  <si>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</si>
  <si>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</si>
  <si>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</si>
  <si>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</si>
  <si>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</si>
  <si>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</si>
  <si>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</si>
  <si>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</si>
  <si>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</si>
  <si>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</si>
  <si>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</si>
  <si>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</si>
  <si>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</si>
  <si>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</si>
  <si>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</si>
  <si>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</si>
  <si>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</si>
  <si>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</si>
  <si>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</si>
  <si>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</si>
  <si>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</si>
  <si>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</si>
  <si>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</si>
  <si>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</si>
  <si>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</si>
  <si>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</si>
  <si>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</si>
  <si>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</si>
  <si>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</si>
  <si>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</si>
  <si>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</si>
  <si>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</si>
  <si>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</si>
  <si>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</si>
  <si>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</si>
  <si>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</si>
  <si>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</si>
  <si>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</si>
  <si>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</si>
  <si>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</si>
  <si>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</si>
  <si>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</si>
  <si>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</si>
  <si>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</si>
  <si>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</si>
  <si>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</si>
  <si>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</si>
  <si>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</si>
  <si>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</si>
  <si>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</si>
  <si>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</si>
  <si>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</si>
  <si>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</si>
  <si>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</si>
  <si>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</si>
  <si>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</si>
  <si>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</si>
  <si>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</si>
  <si>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</si>
  <si>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</si>
  <si>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</si>
  <si>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</si>
  <si>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</si>
  <si>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</si>
  <si>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</si>
  <si>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</si>
  <si>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</si>
  <si>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</si>
  <si>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</si>
  <si>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</si>
  <si>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</si>
  <si>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</si>
  <si>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</si>
  <si>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</si>
  <si>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</si>
  <si>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</si>
  <si>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</si>
  <si>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</si>
  <si>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</si>
  <si>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</si>
  <si>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</si>
  <si>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</si>
  <si>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</si>
  <si>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</si>
  <si>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</si>
  <si>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</si>
  <si>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</si>
  <si>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</si>
  <si>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</si>
  <si>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</si>
  <si>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</si>
  <si>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</si>
  <si>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</si>
  <si>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</si>
  <si>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</si>
  <si>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</si>
  <si>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</si>
  <si>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</si>
  <si>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</si>
  <si>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</si>
  <si>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</si>
  <si>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</si>
  <si>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</si>
  <si>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</si>
  <si>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</si>
  <si>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</si>
  <si>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</si>
  <si>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</si>
  <si>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</si>
  <si>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</si>
  <si>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</si>
  <si>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</si>
  <si>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</si>
  <si>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</si>
  <si>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</si>
  <si>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</si>
  <si>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</si>
  <si>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</si>
  <si>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</si>
  <si>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</si>
  <si>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</si>
  <si>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</si>
  <si>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</si>
  <si>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</si>
  <si>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</si>
  <si>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</si>
  <si>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</si>
  <si>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</si>
  <si>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</si>
  <si>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</si>
  <si>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</si>
  <si>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</si>
  <si>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</si>
  <si>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</si>
  <si>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</si>
  <si>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</si>
  <si>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</si>
  <si>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</si>
  <si>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</si>
  <si>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</si>
  <si>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</si>
  <si>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</si>
  <si>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</si>
  <si>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</si>
  <si>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</si>
  <si>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</si>
  <si>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</si>
  <si>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</si>
  <si>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</si>
  <si>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</si>
  <si>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</si>
  <si>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</si>
  <si>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</si>
  <si>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</si>
  <si>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</si>
  <si>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</si>
  <si>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</si>
  <si>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</si>
  <si>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</si>
  <si>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</si>
  <si>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</si>
  <si>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</si>
  <si>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</si>
  <si>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</si>
  <si>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</si>
  <si>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</si>
  <si>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</si>
  <si>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</si>
  <si>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</si>
  <si>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</si>
  <si>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</si>
  <si>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</si>
  <si>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</si>
  <si>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</si>
  <si>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</si>
  <si>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</si>
  <si>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</si>
  <si>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</si>
  <si>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</si>
  <si>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</si>
  <si>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</si>
  <si>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</si>
  <si>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</si>
  <si>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</si>
  <si>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</si>
  <si>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</si>
  <si>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</si>
  <si>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</si>
  <si>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</si>
  <si>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</si>
  <si>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</si>
  <si>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</si>
  <si>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</si>
  <si>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</si>
  <si>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</si>
  <si>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</si>
  <si>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</si>
  <si>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</si>
  <si>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</si>
  <si>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</si>
  <si>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</si>
  <si>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</si>
  <si>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</si>
  <si>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</si>
  <si>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</si>
  <si>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</si>
  <si>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</si>
  <si>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</si>
  <si>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</si>
  <si>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</si>
  <si>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</si>
  <si>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</si>
  <si>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</si>
  <si>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</si>
  <si>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</si>
  <si>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</si>
  <si>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</si>
  <si>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</si>
  <si>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</si>
  <si>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</si>
  <si>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</si>
  <si>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</si>
  <si>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</si>
  <si>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</si>
  <si>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</si>
  <si>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</si>
  <si>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</si>
  <si>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</si>
  <si>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</si>
  <si>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</si>
  <si>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</si>
  <si>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</si>
  <si>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</si>
  <si>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</si>
  <si>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</si>
  <si>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</si>
  <si>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</si>
  <si>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</si>
  <si>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</si>
  <si>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</si>
  <si>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</si>
  <si>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</si>
  <si>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</si>
  <si>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</si>
  <si>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</si>
  <si>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</si>
  <si>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</si>
  <si>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</si>
  <si>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</si>
  <si>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</si>
  <si>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</si>
  <si>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</si>
  <si>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</si>
  <si>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</si>
  <si>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</si>
  <si>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</si>
  <si>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</si>
  <si>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</si>
  <si>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</si>
  <si>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</si>
  <si>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</si>
  <si>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</si>
  <si>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</si>
  <si>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</si>
  <si>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</si>
  <si>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</si>
  <si>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</si>
  <si>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</si>
  <si>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</si>
  <si>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</si>
  <si>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</si>
  <si>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</si>
  <si>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</si>
  <si>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</si>
  <si>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</si>
  <si>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</si>
  <si>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</si>
  <si>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</si>
  <si>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</si>
  <si>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</si>
  <si>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</si>
  <si>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</si>
  <si>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</si>
  <si>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</si>
  <si>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</si>
  <si>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</si>
  <si>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</si>
  <si>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</si>
  <si>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</si>
  <si>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</si>
  <si>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</si>
  <si>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</si>
  <si>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</si>
  <si>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</si>
  <si>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</si>
  <si>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</si>
  <si>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</si>
  <si>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</si>
  <si>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</si>
  <si>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</si>
  <si>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</si>
  <si>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</si>
  <si>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</si>
  <si>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</si>
  <si>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</si>
  <si>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</si>
  <si>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</si>
  <si>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</si>
  <si>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</si>
  <si>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</si>
  <si>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</si>
  <si>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</si>
  <si>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</si>
  <si>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</si>
  <si>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</si>
  <si>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</si>
  <si>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</si>
  <si>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</si>
  <si>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</si>
  <si>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</si>
  <si>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</si>
  <si>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</si>
  <si>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</si>
  <si>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</si>
  <si>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</si>
  <si>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</si>
  <si>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</si>
  <si>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</si>
  <si>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</si>
  <si>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</si>
  <si>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</si>
  <si>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</si>
  <si>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</si>
  <si>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</si>
  <si>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</si>
  <si>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</si>
  <si>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</si>
  <si>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</si>
  <si>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</si>
  <si>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</si>
  <si>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</si>
  <si>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</si>
  <si>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</si>
  <si>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</si>
  <si>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</si>
  <si>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</si>
  <si>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</si>
  <si>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</si>
  <si>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</si>
  <si>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</si>
  <si>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</si>
  <si>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</si>
  <si>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</si>
  <si>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</si>
  <si>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</si>
  <si>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</si>
  <si>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</si>
  <si>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</si>
  <si>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</si>
  <si>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</si>
  <si>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</si>
  <si>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</si>
  <si>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</si>
  <si>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</si>
  <si>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</si>
  <si>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</si>
  <si>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</si>
  <si>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</si>
  <si>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</si>
  <si>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</si>
  <si>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</si>
  <si>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</si>
  <si>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</si>
  <si>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</si>
  <si>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</si>
  <si>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</si>
  <si>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</si>
  <si>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</si>
  <si>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</si>
  <si>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</si>
  <si>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</si>
  <si>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</si>
  <si>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</si>
  <si>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</si>
  <si>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</si>
  <si>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</si>
  <si>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</si>
  <si>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</si>
  <si>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</si>
  <si>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</si>
  <si>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</si>
  <si>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</si>
  <si>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</si>
  <si>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</si>
  <si>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</si>
  <si>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</si>
  <si>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</si>
  <si>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</si>
  <si>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</si>
  <si>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</si>
  <si>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</si>
  <si>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</si>
  <si>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</si>
  <si>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</si>
  <si>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</si>
  <si>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</si>
  <si>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</si>
  <si>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</si>
  <si>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</si>
  <si>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</si>
  <si>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</si>
  <si>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</si>
  <si>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</si>
  <si>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</si>
  <si>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</si>
  <si>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</si>
  <si>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</si>
  <si>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</si>
  <si>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</si>
  <si>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</si>
  <si>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</si>
  <si>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</si>
  <si>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</si>
  <si>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</si>
  <si>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</si>
  <si>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</si>
  <si>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</si>
  <si>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</si>
  <si>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</si>
  <si>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</si>
  <si>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</si>
  <si>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</si>
  <si>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</si>
  <si>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</si>
  <si>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</si>
  <si>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</si>
  <si>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</si>
  <si>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</si>
  <si>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</si>
  <si>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</si>
  <si>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</si>
  <si>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</si>
  <si>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</si>
  <si>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</si>
  <si>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</si>
  <si>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</si>
  <si>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</si>
  <si>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</si>
  <si>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</si>
  <si>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</si>
  <si>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</si>
  <si>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</si>
  <si>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</si>
  <si>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</si>
  <si>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</si>
  <si>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</si>
  <si>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</si>
  <si>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</si>
  <si>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</si>
  <si>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</si>
  <si>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</si>
  <si>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</si>
  <si>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</si>
  <si>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</si>
  <si>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</si>
  <si>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</si>
  <si>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</si>
  <si>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</si>
  <si>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</si>
  <si>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</si>
  <si>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</si>
  <si>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</si>
  <si>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</si>
  <si>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</si>
  <si>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</si>
  <si>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</si>
  <si>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</si>
  <si>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</si>
  <si>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</si>
  <si>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</si>
  <si>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</si>
  <si>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</si>
  <si>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</si>
  <si>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</si>
  <si>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</si>
  <si>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</si>
  <si>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</si>
  <si>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</si>
  <si>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</si>
  <si>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</si>
  <si>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</si>
  <si>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</si>
  <si>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</si>
  <si>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</si>
  <si>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</si>
  <si>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</si>
  <si>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</si>
  <si>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</si>
  <si>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</si>
  <si>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</si>
  <si>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</si>
  <si>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</si>
  <si>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</si>
  <si>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</si>
  <si>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</si>
  <si>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</si>
  <si>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</si>
  <si>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</si>
  <si>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</si>
  <si>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</si>
  <si>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</si>
  <si>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</si>
  <si>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</si>
  <si>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</si>
  <si>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</si>
  <si>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</si>
  <si>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</si>
  <si>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</si>
  <si>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</si>
  <si>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</si>
  <si>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</si>
  <si>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</si>
  <si>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</si>
  <si>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</si>
  <si>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</si>
  <si>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</si>
  <si>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</si>
  <si>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</si>
  <si>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</si>
  <si>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</si>
  <si>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</si>
  <si>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</si>
  <si>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</si>
  <si>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</si>
  <si>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</si>
  <si>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</si>
  <si>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</si>
  <si>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</si>
  <si>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</si>
  <si>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</si>
  <si>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</si>
  <si>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</si>
  <si>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</si>
  <si>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</si>
  <si>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</si>
  <si>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</si>
  <si>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</si>
  <si>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</si>
  <si>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</si>
  <si>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</si>
  <si>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</si>
  <si>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</si>
  <si>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</si>
  <si>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</si>
  <si>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</si>
  <si>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</si>
  <si>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</si>
  <si>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</si>
  <si>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</si>
  <si>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</si>
  <si>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</si>
  <si>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</si>
  <si>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</si>
  <si>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</si>
  <si>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</si>
  <si>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</si>
  <si>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</si>
  <si>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</si>
  <si>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</si>
  <si>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</si>
  <si>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</si>
  <si>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</si>
  <si>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</si>
  <si>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</si>
  <si>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</si>
  <si>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</si>
  <si>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</si>
  <si>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</si>
  <si>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</si>
  <si>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</si>
  <si>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</si>
  <si>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</si>
  <si>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</si>
  <si>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</si>
  <si>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</si>
  <si>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</si>
  <si>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</si>
  <si>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</si>
  <si>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</si>
  <si>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</si>
  <si>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</si>
  <si>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</si>
  <si>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</si>
  <si>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</si>
  <si>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</si>
  <si>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</si>
  <si>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</si>
  <si>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</si>
  <si>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</si>
  <si>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</si>
  <si>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</si>
  <si>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</si>
  <si>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</si>
  <si>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</si>
  <si>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</si>
  <si>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</si>
  <si>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</si>
  <si>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</si>
  <si>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</si>
  <si>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</si>
  <si>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</si>
  <si>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</si>
  <si>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</si>
  <si>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</si>
  <si>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</si>
  <si>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</si>
  <si>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</si>
  <si>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</si>
  <si>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</si>
  <si>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</si>
  <si>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</si>
  <si>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</si>
  <si>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</si>
  <si>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</si>
  <si>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</si>
  <si>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</si>
  <si>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</si>
  <si>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</si>
  <si>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</si>
  <si>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</si>
  <si>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</si>
  <si>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</si>
  <si>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</si>
  <si>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</si>
  <si>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</si>
  <si>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</si>
  <si>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</si>
  <si>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</si>
  <si>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</si>
  <si>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</si>
  <si>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</si>
  <si>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</si>
  <si>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</si>
  <si>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</si>
  <si>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</si>
  <si>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</si>
  <si>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</si>
  <si>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</si>
  <si>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</si>
  <si>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</si>
  <si>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</si>
  <si>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</si>
  <si>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</si>
  <si>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</si>
  <si>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</si>
  <si>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</si>
  <si>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</si>
  <si>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</si>
  <si>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</si>
  <si>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</si>
  <si>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</si>
  <si>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</si>
  <si>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</si>
  <si>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</si>
  <si>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</si>
  <si>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</si>
  <si>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</si>
  <si>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</si>
  <si>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</si>
  <si>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</si>
  <si>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</si>
  <si>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</si>
  <si>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</si>
  <si>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</si>
  <si>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</si>
  <si>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</si>
  <si>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</si>
  <si>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</si>
  <si>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</si>
  <si>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</si>
  <si>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</si>
  <si>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</si>
  <si>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</si>
  <si>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</si>
  <si>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</si>
  <si>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</si>
  <si>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</si>
  <si>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</si>
  <si>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</si>
  <si>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</si>
  <si>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</si>
  <si>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</si>
  <si>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</si>
  <si>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</si>
  <si>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</si>
  <si>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</si>
  <si>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</si>
  <si>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</si>
  <si>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</si>
  <si>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</si>
  <si>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</si>
  <si>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</si>
  <si>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</si>
  <si>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</si>
  <si>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</si>
  <si>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</si>
  <si>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</si>
  <si>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</si>
  <si>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</si>
  <si>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</si>
  <si>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</si>
  <si>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</si>
  <si>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</si>
  <si>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</si>
  <si>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</si>
  <si>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</si>
  <si>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</si>
  <si>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</si>
  <si>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</si>
  <si>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</si>
  <si>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</si>
  <si>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</si>
  <si>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</si>
  <si>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</si>
  <si>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</si>
  <si>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</si>
  <si>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</si>
  <si>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</si>
  <si>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</si>
  <si>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</si>
  <si>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</si>
  <si>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</si>
  <si>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</si>
  <si>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</si>
  <si>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</si>
  <si>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</si>
  <si>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</si>
  <si>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</si>
  <si>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</si>
  <si>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</si>
  <si>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</si>
  <si>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</si>
  <si>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</si>
  <si>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</si>
  <si>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</si>
  <si>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</si>
  <si>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</si>
  <si>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</si>
  <si>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</si>
  <si>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</si>
  <si>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</si>
  <si>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</si>
  <si>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</si>
  <si>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</si>
  <si>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</si>
  <si>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</si>
  <si>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</si>
  <si>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</si>
  <si>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</si>
  <si>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</si>
  <si>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</si>
  <si>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</si>
  <si>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</si>
  <si>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</si>
  <si>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</si>
  <si>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</si>
  <si>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</si>
  <si>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</si>
  <si>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</si>
  <si>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</si>
  <si>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</si>
  <si>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</si>
  <si>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</si>
  <si>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</si>
  <si>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</si>
  <si>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</si>
  <si>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</si>
  <si>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</si>
  <si>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</si>
  <si>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</si>
  <si>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</si>
  <si>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</si>
  <si>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</si>
  <si>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</si>
  <si>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</si>
  <si>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</si>
  <si>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</si>
  <si>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</si>
  <si>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</si>
  <si>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</si>
  <si>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</si>
  <si>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</si>
  <si>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</si>
  <si>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</si>
  <si>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</si>
  <si>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</si>
  <si>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</si>
  <si>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</si>
  <si>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</si>
  <si>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</si>
  <si>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</si>
  <si>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</si>
  <si>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</si>
  <si>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</si>
  <si>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</si>
  <si>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</si>
  <si>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</si>
  <si>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</si>
  <si>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</si>
  <si>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</si>
  <si>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</si>
  <si>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</si>
  <si>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</si>
  <si>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</si>
  <si>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</si>
  <si>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</si>
  <si>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</si>
  <si>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</si>
  <si>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</si>
  <si>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</si>
  <si>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</si>
  <si>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</si>
  <si>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</si>
  <si>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</si>
  <si>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</si>
  <si>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</si>
  <si>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</si>
  <si>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</si>
  <si>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</si>
  <si>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</si>
  <si>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</si>
  <si>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</si>
  <si>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</si>
  <si>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</si>
  <si>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</si>
  <si>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</si>
  <si>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</si>
  <si>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</si>
  <si>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</si>
  <si>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</si>
  <si>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</si>
  <si>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</si>
  <si>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</si>
  <si>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</si>
  <si>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</si>
  <si>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</si>
  <si>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</si>
  <si>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</si>
  <si>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</si>
  <si>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</si>
  <si>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</si>
  <si>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</si>
  <si>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</si>
  <si>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</si>
  <si>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</si>
  <si>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</si>
  <si>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</si>
  <si>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</si>
  <si>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</si>
  <si>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</si>
  <si>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</si>
  <si>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</si>
  <si>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</si>
  <si>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</si>
  <si>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</si>
  <si>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</si>
  <si>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</si>
  <si>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</si>
  <si>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</si>
  <si>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</si>
  <si>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</si>
  <si>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</si>
  <si>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</si>
  <si>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</si>
  <si>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</si>
  <si>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</si>
  <si>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</si>
  <si>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</si>
  <si>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</si>
  <si>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</si>
  <si>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</si>
  <si>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</si>
  <si>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</si>
  <si>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</si>
  <si>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</si>
  <si>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</si>
  <si>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</si>
  <si>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</si>
  <si>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</si>
  <si>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</si>
  <si>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</si>
  <si>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</si>
  <si>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</si>
  <si>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</si>
  <si>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</si>
  <si>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</si>
  <si>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</si>
  <si>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</si>
  <si>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</si>
  <si>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</si>
  <si>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</si>
  <si>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</si>
  <si>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</si>
  <si>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</si>
  <si>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</si>
  <si>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</si>
  <si>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</si>
  <si>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</si>
  <si>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</si>
  <si>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</si>
  <si>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</si>
  <si>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</si>
  <si>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</si>
  <si>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</si>
  <si>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</si>
  <si>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</si>
  <si>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</si>
  <si>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</si>
  <si>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</si>
  <si>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</si>
  <si>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</si>
  <si>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</si>
  <si>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</si>
  <si>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</si>
  <si>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</si>
  <si>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</si>
  <si>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</si>
  <si>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</si>
  <si>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</si>
  <si>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</si>
  <si>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</si>
  <si>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</si>
  <si>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</si>
  <si>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</si>
  <si>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</si>
  <si>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</si>
  <si>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</si>
  <si>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</si>
  <si>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</si>
  <si>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</si>
  <si>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</si>
  <si>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</si>
  <si>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</si>
  <si>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</si>
  <si>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</si>
  <si>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</si>
  <si>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</si>
  <si>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</si>
  <si>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</si>
  <si>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</si>
  <si>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</si>
  <si>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</si>
  <si>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</si>
  <si>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</si>
  <si>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</si>
  <si>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</si>
  <si>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</si>
  <si>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</si>
  <si>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</si>
  <si>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</si>
  <si>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</si>
  <si>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</si>
  <si>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</si>
  <si>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</si>
  <si>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</si>
  <si>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</si>
  <si>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</si>
  <si>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</si>
  <si>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</si>
  <si>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</si>
  <si>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</si>
  <si>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</si>
  <si>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</si>
  <si>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</si>
  <si>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</si>
  <si>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</si>
  <si>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</si>
  <si>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</si>
  <si>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</si>
  <si>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</si>
  <si>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</si>
  <si>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</si>
  <si>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</si>
  <si>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</si>
  <si>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</si>
  <si>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</si>
  <si>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</si>
  <si>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</si>
  <si>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</si>
  <si>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</si>
  <si>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</si>
  <si>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</si>
  <si>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</si>
  <si>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</si>
  <si>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</si>
  <si>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</si>
  <si>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</si>
  <si>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</si>
  <si>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</si>
  <si>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</si>
  <si>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</si>
  <si>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</si>
  <si>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</si>
  <si>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</si>
  <si>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</si>
  <si>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</si>
  <si>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</si>
  <si>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</si>
  <si>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</si>
  <si>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</si>
  <si>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</si>
  <si>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</si>
  <si>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</si>
  <si>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</si>
  <si>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</si>
  <si>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</si>
  <si>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</si>
  <si>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</si>
  <si>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</si>
  <si>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</si>
  <si>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</si>
  <si>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</si>
  <si>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</si>
  <si>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</si>
  <si>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</si>
  <si>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</si>
  <si>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</si>
  <si>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</si>
  <si>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</si>
  <si>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</si>
  <si>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</si>
  <si>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</si>
  <si>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</si>
  <si>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</si>
  <si>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</si>
  <si>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</si>
  <si>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</si>
  <si>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</si>
  <si>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</si>
  <si>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</si>
  <si>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</si>
  <si>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</si>
  <si>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</si>
  <si>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</si>
  <si>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</si>
  <si>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</si>
  <si>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</si>
  <si>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</si>
  <si>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</si>
  <si>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</si>
  <si>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</si>
  <si>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</si>
  <si>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</si>
  <si>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</si>
  <si>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</si>
  <si>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</si>
  <si>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</si>
  <si>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</si>
  <si>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</si>
  <si>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</si>
  <si>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</si>
  <si>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</si>
  <si>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</si>
  <si>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</si>
  <si>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</si>
  <si>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</si>
  <si>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</si>
  <si>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</si>
  <si>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</si>
  <si>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</si>
  <si>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</si>
  <si>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</si>
  <si>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</si>
  <si>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</si>
  <si>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</si>
  <si>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</si>
  <si>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</si>
  <si>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</si>
  <si>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</si>
  <si>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</si>
  <si>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</si>
  <si>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</si>
  <si>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</si>
  <si>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</si>
  <si>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</si>
  <si>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</si>
  <si>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</si>
  <si>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</si>
  <si>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</si>
  <si>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</si>
  <si>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</si>
  <si>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</si>
  <si>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</si>
  <si>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</si>
  <si>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</si>
  <si>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</si>
  <si>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</si>
  <si>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</si>
  <si>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</si>
  <si>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</si>
  <si>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</si>
  <si>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</si>
  <si>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</si>
  <si>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</si>
  <si>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</si>
  <si>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</si>
  <si>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</si>
  <si>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</si>
  <si>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</si>
  <si>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</si>
  <si>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</si>
  <si>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</si>
  <si>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</si>
  <si>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</si>
  <si>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</si>
  <si>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</si>
  <si>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</si>
  <si>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</si>
  <si>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</si>
  <si>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</si>
  <si>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</si>
  <si>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</si>
  <si>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</si>
  <si>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</si>
  <si>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</si>
  <si>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</si>
  <si>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</si>
  <si>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</si>
  <si>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</si>
  <si>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</si>
  <si>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</si>
  <si>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</si>
  <si>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</si>
  <si>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</si>
  <si>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</si>
  <si>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</si>
  <si>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</si>
  <si>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</si>
  <si>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</si>
  <si>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</si>
  <si>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</si>
  <si>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</si>
  <si>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</si>
  <si>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</si>
  <si>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</si>
  <si>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</si>
  <si>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</si>
  <si>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</si>
  <si>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</si>
  <si>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</si>
  <si>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</si>
  <si>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</si>
  <si>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</si>
  <si>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</si>
  <si>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</si>
  <si>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</si>
  <si>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</si>
  <si>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</si>
  <si>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</si>
  <si>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</si>
  <si>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</si>
  <si>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</si>
  <si>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</si>
  <si>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</si>
  <si>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</si>
  <si>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</si>
  <si>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</si>
  <si>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</si>
  <si>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</si>
  <si>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</si>
  <si>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</si>
  <si>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</si>
  <si>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</si>
  <si>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</si>
  <si>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</si>
  <si>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</si>
  <si>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</si>
  <si>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</si>
  <si>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</si>
  <si>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</si>
  <si>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</si>
  <si>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</si>
  <si>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</si>
  <si>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</si>
  <si>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</si>
  <si>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</si>
  <si>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</si>
  <si>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</si>
  <si>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</si>
  <si>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</si>
  <si>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</si>
  <si>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</si>
  <si>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</si>
  <si>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</si>
  <si>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</si>
  <si>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</si>
  <si>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</si>
  <si>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</si>
  <si>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</si>
  <si>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</si>
  <si>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</si>
  <si>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</si>
  <si>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</si>
  <si>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</si>
  <si>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</si>
  <si>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</si>
  <si>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</si>
  <si>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</si>
  <si>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</si>
  <si>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</si>
  <si>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</si>
  <si>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</si>
  <si>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</si>
  <si>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</si>
  <si>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</si>
  <si>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</si>
  <si>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</si>
  <si>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</si>
  <si>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</si>
  <si>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</si>
  <si>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</si>
  <si>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</si>
  <si>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</si>
  <si>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</si>
  <si>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</si>
  <si>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</si>
  <si>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</si>
  <si>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</si>
  <si>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</si>
  <si>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</si>
  <si>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</si>
  <si>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</si>
  <si>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</si>
  <si>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</si>
  <si>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</si>
  <si>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</si>
  <si>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</si>
  <si>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</si>
  <si>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</si>
  <si>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</si>
  <si>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</si>
  <si>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</si>
  <si>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</si>
  <si>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</si>
  <si>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</si>
  <si>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</si>
  <si>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</si>
  <si>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</si>
  <si>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</si>
  <si>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</si>
  <si>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</si>
  <si>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</si>
  <si>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</si>
  <si>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</si>
  <si>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</si>
  <si>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</si>
  <si>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</si>
  <si>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</si>
  <si>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</si>
  <si>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</si>
  <si>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</si>
  <si>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</si>
  <si>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</si>
  <si>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</si>
  <si>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</si>
  <si>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</si>
  <si>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</si>
  <si>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</si>
  <si>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</si>
  <si>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</si>
  <si>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</si>
  <si>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</si>
  <si>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</si>
  <si>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</si>
  <si>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</si>
  <si>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</si>
  <si>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</si>
  <si>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</si>
  <si>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</si>
  <si>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</si>
  <si>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</si>
  <si>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</si>
  <si>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</si>
  <si>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</si>
  <si>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</si>
  <si>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</si>
  <si>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</si>
  <si>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</si>
  <si>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</si>
  <si>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</si>
  <si>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</si>
  <si>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</si>
  <si>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</si>
  <si>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</si>
  <si>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</si>
  <si>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</si>
  <si>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</si>
  <si>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</si>
  <si>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</si>
  <si>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</si>
  <si>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</si>
  <si>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</si>
  <si>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</si>
  <si>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</si>
  <si>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</si>
  <si>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</si>
  <si>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</si>
  <si>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</si>
  <si>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</si>
  <si>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</si>
  <si>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</si>
  <si>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</si>
  <si>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</si>
  <si>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</si>
  <si>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</si>
  <si>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</si>
  <si>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</si>
  <si>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</si>
  <si>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</si>
  <si>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</si>
  <si>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</si>
  <si>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</si>
  <si>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</si>
  <si>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</si>
  <si>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</si>
  <si>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</si>
  <si>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</si>
  <si>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</si>
  <si>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</si>
  <si>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</si>
  <si>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</si>
  <si>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</si>
  <si>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</si>
  <si>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</si>
  <si>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</si>
  <si>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</si>
  <si>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</si>
  <si>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</si>
  <si>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</si>
  <si>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</si>
  <si>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</si>
  <si>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</si>
  <si>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</si>
  <si>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</si>
  <si>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</si>
  <si>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</si>
  <si>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</si>
  <si>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</si>
  <si>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</si>
  <si>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</si>
  <si>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</si>
  <si>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</si>
  <si>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</si>
  <si>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</si>
  <si>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</si>
  <si>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</si>
  <si>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</si>
  <si>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</si>
  <si>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</si>
  <si>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</si>
  <si>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</si>
  <si>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</si>
  <si>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</si>
  <si>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</si>
  <si>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</si>
  <si>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</si>
  <si>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</si>
  <si>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</si>
  <si>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</si>
  <si>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</si>
  <si>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</si>
  <si>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</si>
  <si>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</si>
  <si>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</si>
  <si>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</si>
  <si>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</si>
  <si>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</si>
  <si>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</si>
  <si>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</si>
  <si>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</si>
  <si>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</si>
  <si>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</si>
  <si>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</si>
  <si>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</si>
  <si>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</si>
  <si>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</si>
  <si>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</si>
  <si>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</si>
  <si>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</si>
  <si>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</si>
  <si>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</si>
  <si>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</si>
  <si>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</si>
  <si>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</si>
  <si>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</si>
  <si>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</si>
  <si>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</si>
  <si>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</si>
  <si>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</si>
  <si>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</si>
  <si>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</si>
  <si>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</si>
  <si>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</si>
  <si>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</si>
  <si>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</si>
  <si>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</si>
  <si>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</si>
  <si>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</si>
  <si>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</si>
  <si>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</si>
  <si>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</si>
  <si>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</si>
  <si>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</si>
  <si>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</si>
  <si>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</si>
  <si>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</si>
  <si>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</si>
  <si>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</si>
  <si>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</si>
  <si>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</si>
  <si>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</si>
  <si>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</si>
  <si>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</si>
  <si>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</si>
  <si>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</si>
  <si>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</si>
  <si>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</si>
  <si>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</si>
  <si>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</si>
  <si>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</si>
  <si>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</si>
  <si>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</si>
  <si>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</si>
  <si>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</si>
  <si>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</si>
  <si>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</si>
  <si>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</si>
  <si>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</si>
  <si>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</si>
  <si>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</si>
  <si>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</si>
  <si>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</si>
  <si>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</si>
  <si>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</si>
  <si>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</si>
  <si>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</si>
  <si>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</si>
  <si>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</si>
  <si>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</si>
  <si>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</si>
  <si>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</si>
  <si>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</si>
  <si>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</si>
  <si>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</si>
  <si>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</si>
  <si>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</si>
  <si>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</si>
  <si>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</si>
  <si>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</si>
  <si>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</si>
  <si>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</si>
  <si>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</si>
  <si>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</si>
  <si>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</si>
  <si>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</si>
  <si>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</si>
  <si>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</si>
  <si>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</si>
  <si>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</si>
  <si>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</si>
  <si>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</si>
  <si>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</si>
  <si>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</si>
  <si>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</si>
  <si>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</si>
  <si>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</si>
  <si>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</si>
  <si>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</si>
  <si>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</si>
  <si>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</si>
  <si>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</si>
  <si>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</si>
  <si>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</si>
  <si>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</si>
  <si>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</si>
  <si>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</si>
  <si>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</si>
  <si>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</si>
  <si>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</si>
  <si>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</si>
  <si>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</si>
  <si>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</si>
  <si>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</si>
  <si>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</si>
  <si>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</si>
  <si>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</si>
  <si>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</si>
  <si>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</si>
  <si>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</si>
  <si>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</si>
  <si>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</si>
  <si>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</si>
  <si>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</si>
  <si>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</si>
  <si>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</si>
  <si>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</si>
  <si>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</si>
  <si>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</si>
  <si>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</si>
  <si>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</si>
  <si>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</si>
  <si>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</si>
  <si>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</si>
  <si>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</si>
  <si>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</si>
  <si>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</si>
  <si>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</si>
  <si>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</si>
  <si>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</si>
  <si>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</si>
  <si>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</si>
  <si>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</si>
  <si>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</si>
  <si>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</si>
  <si>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</si>
  <si>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</si>
  <si>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</si>
  <si>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</si>
  <si>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</si>
  <si>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</si>
  <si>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</si>
  <si>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</si>
  <si>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</si>
  <si>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</si>
  <si>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</si>
  <si>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</si>
  <si>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</si>
  <si>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</si>
  <si>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</si>
  <si>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</si>
  <si>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</si>
  <si>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</si>
  <si>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</si>
  <si>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</si>
  <si>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</si>
  <si>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</si>
  <si>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</si>
  <si>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</si>
  <si>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</si>
  <si>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</si>
  <si>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</si>
  <si>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</si>
  <si>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</si>
  <si>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</si>
  <si>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</si>
  <si>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</si>
  <si>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</si>
  <si>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</si>
  <si>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</si>
  <si>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</si>
  <si>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</si>
  <si>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</si>
  <si>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</si>
  <si>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</si>
  <si>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</si>
  <si>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</si>
  <si>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</si>
  <si>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</si>
  <si>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</si>
  <si>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</si>
  <si>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</si>
  <si>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</si>
  <si>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</si>
  <si>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</si>
  <si>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</si>
  <si>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</si>
  <si>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</si>
  <si>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</si>
  <si>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</si>
  <si>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</si>
  <si>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</si>
  <si>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</si>
  <si>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</si>
  <si>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</si>
  <si>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</si>
  <si>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</si>
  <si>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</si>
  <si>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</si>
  <si>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</si>
  <si>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</si>
  <si>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</si>
  <si>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</si>
  <si>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</si>
  <si>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</si>
  <si>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</si>
  <si>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</si>
  <si>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</si>
  <si>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</si>
  <si>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</si>
  <si>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</si>
  <si>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</si>
  <si>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</si>
  <si>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</si>
  <si>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</si>
  <si>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</si>
  <si>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</si>
  <si>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</si>
  <si>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</si>
  <si>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</si>
  <si>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</si>
  <si>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</si>
  <si>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</si>
  <si>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</si>
  <si>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</si>
  <si>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</si>
  <si>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</si>
  <si>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</si>
  <si>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</si>
  <si>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</si>
  <si>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</si>
  <si>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</si>
  <si>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</si>
  <si>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</si>
  <si>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</si>
  <si>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</si>
  <si>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</si>
  <si>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</si>
  <si>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</si>
  <si>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</si>
  <si>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</si>
  <si>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</si>
  <si>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</si>
  <si>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</si>
  <si>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</si>
  <si>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</si>
  <si>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</si>
  <si>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</si>
  <si>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</si>
  <si>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</si>
  <si>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</si>
  <si>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</si>
  <si>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</si>
  <si>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</si>
  <si>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</si>
  <si>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</si>
  <si>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</si>
  <si>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</si>
  <si>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</si>
  <si>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</si>
  <si>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</si>
  <si>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</si>
  <si>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</si>
  <si>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</si>
  <si>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</si>
  <si>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</si>
  <si>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</si>
  <si>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</si>
  <si>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</si>
  <si>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</si>
  <si>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</si>
  <si>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</si>
  <si>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</si>
  <si>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</si>
  <si>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</si>
  <si>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</si>
  <si>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</si>
  <si>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</si>
  <si>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</si>
  <si>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</si>
  <si>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</si>
  <si>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</si>
  <si>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</si>
  <si>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</si>
  <si>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</si>
  <si>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</si>
  <si>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</si>
  <si>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</si>
  <si>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</si>
  <si>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</si>
  <si>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</si>
  <si>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</si>
  <si>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</si>
  <si>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</si>
  <si>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</si>
  <si>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</si>
  <si>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</si>
  <si>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</si>
  <si>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</si>
  <si>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</si>
  <si>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</si>
  <si>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</si>
  <si>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</si>
  <si>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</si>
  <si>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</si>
  <si>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</si>
  <si>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</si>
  <si>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</si>
  <si>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</si>
  <si>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</si>
  <si>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</si>
  <si>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</si>
  <si>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</si>
  <si>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</si>
  <si>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</si>
  <si>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</si>
  <si>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</si>
  <si>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</si>
  <si>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</si>
  <si>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</si>
  <si>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</si>
  <si>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</si>
  <si>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</si>
  <si>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</si>
  <si>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</si>
  <si>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</si>
  <si>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</si>
  <si>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</si>
  <si>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</si>
  <si>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</si>
  <si>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</si>
  <si>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</si>
  <si>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</si>
  <si>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</si>
  <si>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</si>
  <si>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</si>
  <si>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</si>
  <si>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</si>
  <si>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</si>
  <si>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</si>
  <si>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</si>
  <si>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</si>
  <si>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</si>
  <si>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</si>
  <si>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</si>
  <si>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</si>
  <si>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</si>
  <si>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</si>
  <si>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</si>
  <si>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</si>
  <si>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</si>
  <si>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</si>
  <si>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</si>
  <si>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</si>
  <si>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</si>
  <si>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</si>
  <si>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</si>
  <si>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</si>
  <si>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</si>
  <si>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</si>
  <si>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</si>
  <si>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</si>
  <si>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</si>
  <si>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</si>
  <si>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</si>
  <si>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</si>
  <si>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</si>
  <si>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</si>
  <si>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</si>
  <si>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</si>
  <si>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</si>
  <si>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</si>
  <si>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</si>
  <si>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</si>
  <si>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</si>
  <si>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</si>
  <si>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</si>
  <si>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</si>
  <si>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</si>
  <si>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</si>
  <si>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</si>
  <si>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</si>
  <si>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</si>
  <si>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</si>
  <si>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</si>
  <si>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</si>
  <si>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</si>
  <si>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</si>
  <si>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</si>
  <si>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</si>
  <si>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</si>
  <si>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</si>
  <si>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</si>
  <si>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</si>
  <si>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</si>
  <si>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</si>
  <si>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</si>
  <si>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</si>
  <si>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</si>
  <si>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</si>
  <si>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</si>
  <si>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</si>
  <si>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</si>
  <si>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</si>
  <si>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</si>
  <si>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</si>
  <si>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</si>
  <si>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</si>
  <si>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</si>
  <si>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</si>
  <si>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</si>
  <si>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</si>
  <si>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</si>
  <si>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</si>
  <si>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</si>
  <si>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</si>
  <si>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</si>
  <si>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</si>
  <si>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</si>
  <si>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</si>
  <si>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</si>
  <si>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</si>
  <si>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</si>
  <si>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</si>
  <si>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</si>
  <si>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</si>
  <si>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</si>
  <si>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</si>
  <si>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</si>
  <si>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</si>
  <si>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</si>
  <si>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</si>
  <si>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</si>
  <si>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</si>
  <si>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</si>
  <si>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</si>
  <si>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</si>
  <si>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</si>
  <si>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</si>
  <si>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</si>
  <si>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</si>
  <si>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</si>
  <si>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</si>
  <si>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</si>
  <si>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</si>
  <si>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</si>
  <si>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</si>
  <si>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</si>
  <si>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</si>
  <si>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</si>
  <si>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</si>
  <si>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</si>
  <si>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</si>
  <si>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</si>
  <si>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</si>
  <si>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</si>
  <si>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</si>
  <si>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</si>
  <si>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</si>
  <si>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</si>
  <si>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</si>
  <si>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</si>
  <si>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</si>
  <si>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</si>
  <si>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</si>
  <si>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</si>
  <si>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</si>
  <si>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</si>
  <si>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</si>
  <si>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</si>
  <si>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</si>
  <si>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</si>
  <si>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</si>
  <si>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</si>
  <si>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</si>
  <si>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</si>
  <si>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</si>
  <si>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</si>
  <si>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</si>
  <si>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</si>
  <si>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</si>
  <si>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</si>
  <si>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</si>
  <si>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</si>
  <si>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</si>
  <si>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</si>
  <si>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</si>
  <si>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</si>
  <si>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</si>
  <si>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</si>
  <si>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</si>
  <si>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</si>
  <si>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</si>
  <si>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</si>
  <si>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</si>
  <si>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</si>
  <si>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</si>
  <si>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</si>
  <si>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</si>
  <si>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</si>
  <si>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</si>
  <si>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</si>
  <si>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</si>
  <si>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</si>
  <si>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</si>
  <si>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</si>
  <si>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</si>
  <si>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</si>
  <si>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</si>
  <si>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</si>
  <si>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</si>
  <si>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</si>
  <si>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</si>
  <si>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</si>
  <si>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</si>
  <si>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</si>
  <si>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</si>
  <si>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</si>
  <si>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</si>
  <si>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</si>
  <si>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</si>
  <si>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</si>
  <si>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</si>
  <si>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</si>
  <si>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</si>
  <si>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</si>
  <si>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</si>
  <si>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</si>
  <si>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</si>
  <si>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</si>
  <si>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</si>
  <si>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</si>
  <si>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</si>
  <si>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</si>
  <si>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</si>
  <si>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</si>
  <si>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</si>
  <si>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</si>
  <si>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</si>
  <si>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</si>
  <si>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</si>
  <si>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</si>
  <si>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</si>
  <si>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</si>
  <si>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</si>
  <si>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</si>
  <si>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</si>
  <si>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</si>
  <si>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</si>
  <si>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</si>
  <si>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</si>
  <si>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</si>
  <si>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</si>
  <si>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</si>
  <si>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</si>
  <si>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</si>
  <si>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</si>
  <si>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</si>
  <si>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</si>
  <si>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</si>
  <si>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</si>
  <si>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</si>
  <si>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</si>
  <si>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</si>
  <si>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</si>
  <si>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</si>
  <si>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</si>
  <si>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</si>
  <si>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</si>
  <si>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</si>
  <si>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</si>
  <si>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</si>
  <si>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</si>
  <si>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</si>
  <si>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</si>
  <si>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</si>
  <si>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</si>
  <si>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</si>
  <si>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</si>
  <si>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</si>
  <si>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</si>
  <si>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</si>
  <si>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</si>
  <si>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</si>
  <si>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</si>
  <si>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</si>
  <si>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</si>
  <si>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</si>
  <si>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</si>
  <si>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</si>
  <si>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</si>
  <si>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</si>
  <si>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</si>
  <si>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</si>
  <si>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</si>
  <si>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</si>
  <si>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</si>
  <si>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</si>
  <si>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</si>
  <si>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</si>
  <si>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</si>
  <si>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</si>
  <si>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</si>
  <si>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</si>
  <si>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</si>
  <si>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</si>
  <si>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</si>
  <si>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</si>
  <si>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</si>
  <si>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</si>
  <si>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</si>
  <si>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</si>
  <si>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</si>
  <si>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</si>
  <si>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</si>
  <si>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</si>
  <si>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</si>
  <si>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</si>
  <si>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</si>
  <si>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</si>
  <si>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</si>
  <si>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</si>
  <si>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</si>
  <si>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</si>
  <si>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</si>
  <si>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</si>
  <si>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</si>
  <si>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</si>
  <si>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</si>
  <si>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</si>
  <si>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</si>
  <si>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</si>
  <si>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</si>
  <si>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</si>
  <si>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</si>
  <si>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</si>
  <si>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</si>
  <si>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</si>
  <si>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</si>
  <si>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</si>
  <si>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</si>
  <si>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</si>
  <si>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</si>
  <si>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</si>
  <si>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</si>
  <si>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</si>
  <si>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</si>
  <si>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</si>
  <si>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</si>
  <si>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</si>
  <si>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</si>
  <si>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</si>
  <si>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</si>
  <si>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</si>
  <si>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</si>
  <si>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</si>
  <si>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</si>
  <si>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</si>
  <si>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</si>
  <si>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</si>
  <si>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</si>
  <si>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</si>
  <si>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</si>
  <si>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</si>
  <si>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</si>
  <si>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</si>
  <si>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</si>
  <si>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</si>
  <si>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</si>
  <si>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</si>
  <si>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</si>
  <si>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</si>
  <si>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</si>
  <si>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</si>
  <si>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</si>
  <si>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</si>
  <si>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</si>
  <si>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</si>
  <si>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</si>
  <si>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</si>
  <si>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</si>
  <si>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</si>
  <si>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</si>
  <si>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</si>
  <si>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</si>
  <si>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</si>
  <si>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</si>
  <si>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</si>
  <si>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</si>
  <si>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</si>
  <si>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</si>
  <si>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</si>
  <si>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</si>
  <si>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</si>
  <si>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</si>
  <si>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</si>
  <si>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</si>
  <si>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</si>
  <si>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</si>
  <si>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</si>
  <si>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</si>
  <si>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</si>
  <si>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</si>
  <si>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</si>
  <si>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</si>
  <si>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</si>
  <si>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</si>
  <si>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</si>
  <si>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</si>
  <si>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</si>
  <si>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</si>
  <si>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</si>
  <si>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</si>
  <si>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</si>
  <si>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</si>
  <si>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</si>
  <si>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</si>
  <si>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</si>
  <si>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</si>
  <si>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</si>
  <si>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</si>
  <si>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</si>
  <si>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</si>
  <si>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</si>
  <si>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</si>
  <si>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</si>
  <si>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</si>
  <si>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</si>
  <si>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</si>
  <si>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</si>
  <si>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</si>
  <si>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</si>
  <si>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</si>
  <si>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</si>
  <si>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</si>
  <si>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</si>
  <si>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</si>
  <si>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</si>
  <si>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</si>
  <si>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</si>
  <si>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</si>
  <si>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</si>
  <si>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</si>
  <si>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</si>
  <si>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</si>
  <si>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</si>
  <si>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</si>
  <si>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</si>
  <si>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</si>
  <si>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</si>
  <si>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</si>
  <si>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</si>
  <si>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</si>
  <si>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</si>
  <si>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</si>
  <si>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</si>
  <si>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</si>
  <si>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</si>
  <si>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</si>
  <si>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</si>
  <si>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</si>
  <si>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</si>
  <si>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</si>
  <si>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</si>
  <si>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</si>
  <si>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</si>
  <si>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</si>
  <si>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</si>
  <si>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</si>
  <si>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</si>
  <si>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</si>
  <si>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</si>
  <si>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</si>
  <si>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</si>
  <si>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</si>
  <si>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</si>
  <si>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</si>
  <si>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</si>
  <si>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</si>
  <si>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</si>
  <si>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</si>
  <si>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</si>
  <si>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</si>
  <si>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</si>
  <si>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</si>
  <si>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</si>
  <si>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</si>
  <si>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</si>
  <si>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</si>
  <si>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</si>
  <si>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</si>
  <si>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</si>
  <si>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</si>
  <si>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</si>
  <si>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</si>
  <si>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</si>
  <si>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</si>
  <si>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</si>
  <si>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</si>
  <si>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</si>
  <si>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</si>
  <si>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</si>
  <si>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</si>
  <si>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</si>
  <si>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</si>
  <si>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</si>
  <si>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</si>
  <si>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</si>
  <si>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</si>
  <si>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</si>
  <si>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</si>
  <si>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</si>
  <si>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</si>
  <si>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</si>
  <si>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</si>
  <si>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</si>
  <si>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</si>
  <si>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</si>
  <si>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</si>
  <si>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</si>
  <si>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</si>
  <si>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</si>
  <si>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</si>
  <si>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</si>
  <si>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</si>
  <si>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</si>
  <si>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</si>
  <si>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</si>
  <si>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</si>
  <si>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</si>
  <si>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</si>
  <si>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</si>
  <si>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</si>
  <si>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</si>
  <si>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</si>
  <si>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</si>
  <si>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</si>
  <si>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</si>
  <si>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</si>
  <si>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</si>
  <si>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</si>
  <si>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</si>
  <si>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</si>
  <si>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</si>
  <si>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</si>
  <si>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</si>
  <si>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</si>
  <si>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</si>
  <si>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</si>
  <si>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</si>
  <si>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</si>
  <si>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</si>
  <si>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</si>
  <si>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</si>
  <si>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</si>
  <si>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</si>
  <si>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</si>
  <si>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</si>
  <si>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</si>
  <si>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</si>
  <si>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</si>
  <si>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</si>
  <si>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</si>
  <si>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</si>
  <si>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</si>
  <si>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</si>
  <si>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</si>
  <si>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</si>
  <si>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</si>
  <si>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</si>
  <si>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</si>
  <si>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</si>
  <si>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</si>
  <si>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</si>
  <si>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</si>
  <si>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</si>
  <si>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</si>
  <si>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</si>
  <si>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</si>
  <si>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</si>
  <si>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</si>
  <si>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</si>
  <si>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</si>
  <si>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</si>
  <si>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</si>
  <si>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</si>
  <si>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</si>
  <si>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</si>
  <si>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</si>
  <si>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</si>
  <si>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</si>
  <si>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</si>
  <si>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</si>
  <si>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</si>
  <si>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</si>
  <si>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</si>
  <si>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</si>
  <si>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</si>
  <si>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</si>
  <si>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</si>
  <si>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</si>
  <si>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</si>
  <si>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</si>
  <si>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</si>
  <si>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</si>
  <si>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</si>
  <si>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</si>
  <si>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</si>
  <si>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</si>
  <si>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</si>
  <si>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</si>
  <si>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</si>
  <si>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</si>
  <si>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</si>
  <si>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</si>
  <si>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</si>
  <si>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</si>
  <si>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</si>
  <si>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</si>
  <si>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</si>
  <si>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</si>
  <si>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</si>
  <si>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</si>
  <si>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</si>
  <si>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</si>
  <si>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</si>
  <si>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</si>
  <si>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</si>
  <si>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</si>
  <si>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</si>
  <si>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</si>
  <si>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</si>
  <si>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</si>
  <si>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</si>
  <si>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</si>
  <si>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</si>
  <si>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</si>
  <si>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</si>
  <si>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</si>
  <si>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</si>
  <si>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</si>
  <si>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</si>
  <si>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</si>
  <si>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</si>
  <si>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</si>
  <si>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</si>
  <si>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</si>
  <si>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</si>
  <si>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</si>
  <si>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</si>
  <si>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</si>
  <si>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</si>
  <si>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</si>
  <si>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</si>
  <si>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</si>
  <si>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</si>
  <si>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</si>
  <si>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</si>
  <si>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</si>
  <si>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</si>
  <si>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</si>
  <si>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</si>
  <si>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</si>
  <si>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</si>
  <si>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</si>
  <si>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</si>
  <si>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</si>
  <si>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</si>
  <si>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</si>
  <si>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</si>
  <si>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</si>
  <si>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</si>
  <si>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</si>
  <si>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</si>
  <si>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</si>
  <si>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</si>
  <si>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</si>
  <si>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</si>
  <si>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</si>
  <si>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</si>
  <si>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</si>
  <si>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</si>
  <si>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</si>
  <si>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</si>
  <si>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</si>
  <si>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</si>
  <si>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</si>
  <si>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</si>
  <si>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</si>
  <si>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</si>
  <si>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</si>
  <si>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</si>
  <si>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</si>
  <si>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</si>
  <si>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</si>
  <si>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</si>
  <si>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</si>
  <si>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</si>
  <si>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</si>
  <si>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</si>
  <si>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</si>
  <si>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</si>
  <si>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</si>
  <si>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</si>
  <si>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</si>
  <si>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</si>
  <si>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</si>
  <si>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</si>
  <si>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</si>
  <si>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</si>
  <si>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</si>
  <si>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</si>
  <si>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</si>
  <si>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</si>
  <si>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</si>
  <si>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</si>
  <si>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</si>
  <si>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</si>
  <si>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</si>
  <si>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</si>
  <si>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</si>
  <si>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</si>
  <si>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</si>
  <si>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</si>
  <si>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</si>
  <si>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</si>
  <si>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</si>
  <si>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</si>
  <si>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</si>
  <si>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</si>
  <si>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</si>
  <si>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</si>
  <si>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</si>
  <si>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</si>
  <si>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</si>
  <si>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</si>
  <si>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</si>
  <si>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</si>
  <si>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</si>
  <si>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</si>
  <si>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</si>
  <si>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</si>
  <si>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</si>
  <si>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</si>
  <si>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</si>
  <si>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</si>
  <si>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</si>
  <si>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</si>
  <si>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</si>
  <si>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</si>
  <si>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</si>
  <si>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</si>
  <si>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</si>
  <si>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</si>
  <si>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</si>
  <si>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</si>
  <si>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</si>
  <si>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</si>
  <si>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</si>
  <si>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</si>
  <si>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</si>
  <si>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</si>
  <si>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</si>
  <si>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</si>
  <si>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</si>
  <si>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</si>
  <si>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</si>
  <si>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</si>
  <si>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</si>
  <si>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</si>
  <si>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</si>
  <si>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</si>
  <si>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</si>
  <si>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</si>
  <si>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</si>
  <si>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</si>
  <si>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</si>
  <si>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</si>
  <si>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</si>
  <si>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</si>
  <si>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</si>
  <si>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</si>
  <si>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</si>
  <si>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</si>
  <si>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</si>
  <si>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</si>
  <si>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</si>
  <si>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</si>
  <si>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</si>
  <si>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</si>
  <si>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</si>
  <si>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</si>
  <si>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</si>
  <si>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</si>
  <si>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</si>
  <si>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</si>
  <si>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</si>
  <si>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</si>
  <si>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</si>
  <si>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</si>
  <si>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</si>
  <si>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</si>
  <si>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</si>
  <si>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</si>
  <si>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</si>
  <si>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</si>
  <si>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</si>
  <si>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</si>
  <si>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</si>
  <si>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</si>
  <si>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</si>
  <si>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</si>
  <si>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</si>
  <si>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</si>
  <si>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</si>
  <si>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</si>
  <si>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</si>
  <si>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</si>
  <si>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</si>
  <si>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</si>
  <si>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</si>
  <si>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</si>
  <si>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</si>
  <si>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</si>
  <si>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</si>
  <si>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</si>
  <si>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</si>
  <si>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</si>
  <si>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</si>
  <si>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</si>
  <si>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</si>
  <si>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</si>
  <si>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</si>
  <si>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</si>
  <si>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</si>
  <si>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</si>
  <si>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</si>
  <si>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</si>
  <si>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</si>
  <si>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</si>
  <si>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</si>
  <si>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</si>
  <si>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</si>
  <si>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</si>
  <si>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</si>
  <si>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</si>
  <si>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</si>
  <si>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</si>
  <si>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</si>
  <si>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</si>
  <si>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</si>
  <si>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</si>
  <si>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</si>
  <si>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</si>
  <si>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</si>
  <si>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</si>
  <si>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</si>
  <si>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</si>
  <si>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</si>
  <si>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</si>
  <si>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</si>
  <si>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</si>
  <si>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</si>
  <si>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</si>
  <si>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</si>
  <si>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</si>
  <si>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</si>
  <si>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</si>
  <si>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</si>
  <si>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</si>
  <si>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</si>
  <si>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</si>
  <si>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</si>
  <si>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</si>
  <si>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</si>
  <si>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</si>
  <si>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</si>
  <si>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</si>
  <si>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</si>
  <si>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</si>
  <si>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</si>
  <si>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</si>
  <si>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</si>
  <si>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</si>
  <si>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</si>
  <si>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</si>
  <si>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</si>
  <si>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</si>
  <si>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</si>
  <si>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</si>
  <si>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</si>
  <si>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</si>
  <si>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</si>
  <si>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</si>
  <si>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</si>
  <si>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</si>
  <si>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</si>
  <si>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</si>
  <si>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</si>
  <si>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</si>
  <si>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</si>
  <si>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</si>
  <si>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</si>
  <si>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</si>
  <si>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</si>
  <si>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</si>
  <si>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</si>
  <si>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</si>
  <si>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</si>
  <si>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</si>
  <si>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</si>
  <si>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</si>
  <si>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</si>
  <si>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</si>
  <si>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</si>
  <si>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</si>
  <si>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</si>
  <si>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</si>
  <si>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</si>
  <si>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</si>
  <si>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</si>
  <si>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</si>
  <si>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</si>
  <si>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</si>
  <si>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</si>
  <si>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</si>
  <si>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</si>
  <si>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</si>
  <si>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</si>
  <si>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</si>
  <si>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</si>
  <si>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</si>
  <si>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</si>
  <si>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</si>
  <si>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</si>
  <si>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</si>
  <si>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</si>
  <si>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</si>
  <si>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</si>
  <si>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</si>
  <si>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</si>
  <si>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</si>
  <si>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</si>
  <si>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</si>
  <si>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</si>
  <si>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</si>
  <si>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</si>
  <si>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</si>
  <si>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</si>
  <si>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</si>
  <si>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</si>
  <si>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</si>
  <si>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</si>
  <si>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</si>
  <si>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</si>
  <si>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</si>
  <si>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</si>
  <si>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</si>
  <si>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</si>
  <si>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</si>
  <si>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</si>
  <si>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</si>
  <si>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</si>
  <si>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</si>
  <si>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</si>
  <si>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</si>
  <si>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</si>
  <si>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</si>
  <si>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</si>
  <si>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</si>
  <si>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</si>
  <si>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</si>
  <si>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</si>
  <si>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</si>
  <si>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</si>
  <si>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</si>
  <si>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</si>
  <si>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</si>
  <si>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</si>
  <si>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</si>
  <si>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</si>
  <si>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</si>
  <si>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</si>
  <si>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</si>
  <si>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</si>
  <si>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</si>
  <si>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</si>
  <si>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</si>
  <si>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</si>
  <si>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</si>
  <si>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</si>
  <si>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</si>
  <si>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</si>
  <si>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</si>
  <si>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</si>
  <si>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</si>
  <si>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</si>
  <si>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</si>
  <si>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</si>
  <si>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</si>
  <si>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</si>
  <si>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</si>
  <si>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</si>
  <si>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</si>
  <si>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</si>
  <si>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</si>
  <si>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</si>
  <si>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</si>
  <si>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</si>
  <si>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</si>
  <si>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</si>
  <si>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</si>
  <si>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</si>
  <si>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</si>
  <si>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</si>
  <si>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</si>
  <si>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</si>
  <si>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</si>
  <si>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</si>
  <si>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</si>
  <si>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</si>
  <si>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</si>
  <si>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</si>
  <si>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</si>
  <si>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</si>
  <si>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</si>
  <si>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</si>
  <si>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</si>
  <si>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</si>
  <si>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</si>
  <si>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</si>
  <si>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</si>
  <si>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</si>
  <si>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</si>
  <si>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</si>
  <si>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</si>
  <si>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</si>
  <si>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</si>
  <si>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</si>
  <si>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</si>
  <si>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</si>
  <si>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</si>
  <si>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</si>
  <si>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</si>
  <si>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</si>
  <si>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</si>
  <si>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</si>
  <si>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</si>
  <si>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</si>
  <si>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</si>
  <si>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</si>
  <si>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</si>
  <si>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</si>
  <si>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</si>
  <si>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</si>
  <si>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</si>
  <si>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</si>
  <si>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</si>
  <si>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</si>
  <si>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</si>
  <si>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</si>
  <si>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</si>
  <si>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</si>
  <si>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</si>
  <si>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</si>
  <si>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</si>
  <si>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</si>
  <si>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</si>
  <si>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</si>
  <si>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</si>
  <si>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</si>
  <si>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</si>
  <si>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</si>
  <si>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</si>
  <si>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</si>
  <si>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</si>
  <si>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</si>
  <si>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</si>
  <si>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</si>
  <si>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</si>
  <si>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</si>
  <si>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</si>
  <si>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</si>
  <si>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</si>
  <si>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</si>
  <si>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</si>
  <si>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</si>
  <si>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</si>
  <si>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</si>
  <si>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</si>
  <si>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</si>
  <si>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</si>
  <si>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</si>
  <si>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</si>
  <si>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</si>
  <si>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</si>
  <si>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</si>
  <si>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</si>
  <si>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</si>
  <si>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</si>
  <si>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</si>
  <si>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</si>
  <si>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</si>
  <si>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</si>
  <si>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</si>
  <si>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</si>
  <si>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</si>
  <si>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</si>
  <si>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</si>
  <si>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</si>
  <si>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</si>
  <si>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</si>
  <si>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</si>
  <si>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</si>
  <si>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</si>
  <si>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</si>
  <si>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</si>
  <si>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</si>
  <si>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</si>
  <si>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</si>
  <si>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</si>
  <si>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</si>
  <si>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</si>
  <si>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</si>
  <si>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</si>
  <si>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</si>
  <si>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</si>
  <si>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</si>
  <si>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</si>
  <si>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</si>
  <si>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</si>
  <si>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</si>
  <si>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</si>
  <si>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</si>
  <si>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</si>
  <si>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</si>
  <si>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</si>
  <si>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</si>
  <si>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</si>
  <si>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</si>
  <si>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</si>
  <si>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</si>
  <si>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</si>
  <si>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</si>
  <si>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</si>
  <si>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</si>
  <si>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</si>
  <si>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</si>
  <si>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</si>
  <si>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</si>
  <si>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</si>
  <si>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</si>
  <si>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</si>
  <si>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</si>
  <si>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</si>
  <si>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</si>
  <si>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</si>
  <si>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</si>
  <si>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</si>
  <si>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</si>
  <si>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</si>
  <si>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</si>
  <si>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</si>
  <si>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</si>
  <si>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</si>
  <si>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</si>
  <si>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</si>
  <si>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</si>
  <si>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</si>
  <si>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</si>
  <si>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</si>
  <si>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</si>
  <si>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</si>
  <si>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</si>
  <si>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</si>
  <si>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</si>
  <si>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</si>
  <si>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</si>
  <si>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</si>
  <si>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</si>
  <si>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</si>
  <si>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</si>
  <si>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</si>
  <si>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</si>
  <si>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</si>
  <si>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</si>
  <si>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</si>
  <si>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</si>
  <si>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</si>
  <si>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</si>
  <si>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</si>
  <si>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</si>
  <si>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</si>
  <si>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</si>
  <si>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</si>
  <si>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</si>
  <si>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</si>
  <si>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</si>
  <si>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</si>
  <si>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</si>
  <si>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</si>
  <si>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</si>
  <si>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</si>
  <si>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</si>
  <si>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</si>
  <si>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</si>
  <si>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</si>
  <si>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</si>
  <si>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</si>
  <si>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</si>
  <si>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</si>
  <si>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</si>
  <si>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</si>
  <si>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</si>
  <si>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</si>
  <si>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</si>
  <si>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</si>
  <si>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</si>
  <si>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</si>
  <si>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</si>
  <si>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</si>
  <si>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</si>
  <si>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</si>
  <si>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</si>
  <si>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</si>
  <si>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</si>
  <si>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</si>
  <si>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</si>
  <si>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</si>
  <si>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</si>
  <si>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</si>
  <si>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</si>
  <si>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</si>
  <si>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</si>
  <si>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</si>
  <si>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</si>
  <si>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</si>
  <si>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</si>
  <si>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</si>
  <si>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</si>
  <si>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</si>
  <si>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</si>
  <si>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</si>
  <si>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</si>
  <si>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</si>
  <si>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</si>
  <si>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</si>
  <si>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</si>
  <si>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</si>
  <si>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</si>
  <si>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</si>
  <si>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</si>
  <si>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</si>
  <si>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</si>
  <si>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</si>
  <si>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</si>
  <si>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</si>
  <si>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</si>
  <si>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</si>
  <si>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</si>
  <si>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</si>
  <si>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</si>
  <si>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</si>
  <si>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</si>
  <si>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</si>
  <si>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</si>
  <si>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</si>
  <si>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</si>
  <si>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</si>
  <si>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</si>
  <si>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</si>
  <si>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</si>
  <si>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</si>
  <si>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</si>
  <si>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</si>
  <si>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</si>
  <si>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</si>
  <si>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</si>
  <si>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</si>
  <si>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</si>
  <si>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</si>
  <si>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</si>
  <si>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</si>
  <si>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</si>
  <si>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</si>
  <si>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</si>
  <si>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</si>
  <si>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</si>
  <si>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</si>
  <si>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</si>
  <si>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</si>
  <si>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</si>
  <si>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</si>
  <si>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</si>
  <si>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</si>
  <si>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</si>
  <si>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</si>
  <si>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</si>
  <si>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</si>
  <si>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</si>
  <si>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</si>
  <si>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</si>
  <si>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</si>
  <si>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</si>
  <si>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</si>
  <si>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</si>
  <si>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</si>
  <si>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</si>
  <si>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</si>
  <si>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</si>
  <si>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</si>
  <si>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</si>
  <si>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</si>
  <si>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</si>
  <si>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</si>
  <si>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</si>
  <si>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</si>
  <si>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</si>
  <si>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</si>
  <si>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</si>
  <si>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</si>
  <si>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</si>
  <si>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</si>
  <si>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</si>
  <si>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</si>
  <si>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</si>
  <si>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</si>
  <si>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</si>
  <si>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</si>
  <si>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</si>
  <si>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</si>
  <si>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</si>
  <si>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</si>
  <si>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</si>
  <si>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</si>
  <si>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</si>
  <si>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</si>
  <si>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</si>
  <si>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</si>
  <si>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</si>
  <si>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</si>
  <si>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</si>
  <si>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</si>
  <si>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</si>
  <si>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</si>
  <si>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</si>
  <si>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</si>
  <si>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</si>
  <si>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</si>
  <si>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</si>
  <si>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</si>
  <si>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</si>
  <si>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</si>
  <si>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</si>
  <si>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</si>
  <si>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</si>
  <si>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</si>
  <si>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</si>
  <si>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</si>
  <si>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</si>
  <si>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</si>
  <si>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</si>
  <si>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</si>
  <si>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</si>
  <si>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</si>
  <si>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</si>
  <si>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</si>
  <si>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</si>
  <si>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</si>
  <si>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</si>
  <si>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</si>
  <si>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</si>
  <si>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</si>
  <si>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</si>
  <si>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</si>
  <si>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</si>
  <si>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</si>
  <si>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</si>
  <si>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</si>
  <si>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</si>
  <si>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</si>
  <si>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</si>
  <si>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</si>
  <si>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</si>
  <si>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</si>
  <si>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</si>
  <si>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</si>
  <si>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</si>
  <si>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</si>
  <si>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</si>
  <si>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</si>
  <si>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</si>
  <si>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</si>
  <si>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</si>
  <si>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</si>
  <si>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</si>
  <si>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</si>
  <si>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</si>
  <si>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</si>
  <si>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</si>
  <si>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</si>
  <si>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</si>
  <si>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</si>
  <si>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</si>
  <si>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</si>
  <si>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</si>
  <si>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</si>
  <si>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</si>
  <si>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</si>
  <si>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</si>
  <si>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</si>
  <si>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</si>
  <si>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</si>
  <si>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</si>
  <si>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</si>
  <si>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</si>
  <si>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</si>
  <si>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</si>
  <si>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</si>
  <si>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</si>
  <si>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</si>
  <si>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</si>
  <si>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</si>
  <si>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</si>
  <si>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</si>
  <si>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</si>
  <si>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</si>
  <si>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</si>
  <si>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</si>
  <si>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</si>
  <si>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</si>
  <si>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</si>
  <si>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</si>
  <si>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</si>
  <si>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</si>
  <si>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</si>
  <si>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</si>
  <si>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</si>
  <si>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</si>
  <si>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</si>
  <si>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</si>
  <si>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</si>
  <si>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</si>
  <si>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</si>
  <si>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</si>
  <si>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</si>
  <si>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</si>
  <si>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</si>
  <si>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</si>
  <si>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</si>
  <si>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</si>
  <si>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</si>
  <si>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</si>
  <si>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</si>
  <si>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</si>
  <si>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</si>
  <si>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</si>
  <si>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</si>
  <si>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</si>
  <si>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</si>
  <si>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</si>
  <si>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</si>
  <si>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</si>
  <si>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</si>
  <si>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</si>
  <si>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</si>
  <si>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</si>
  <si>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</si>
  <si>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</si>
  <si>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</si>
  <si>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</si>
  <si>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</si>
  <si>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</si>
  <si>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</si>
  <si>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</si>
  <si>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</si>
  <si>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</si>
  <si>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</si>
  <si>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</si>
  <si>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</si>
  <si>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</si>
  <si>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</si>
  <si>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</si>
  <si>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</si>
  <si>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</si>
  <si>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</si>
  <si>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</si>
  <si>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</si>
  <si>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</si>
  <si>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</si>
  <si>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</si>
  <si>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</si>
  <si>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</si>
  <si>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</si>
  <si>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</si>
  <si>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</si>
  <si>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</si>
  <si>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</si>
  <si>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</si>
  <si>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</si>
  <si>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</si>
  <si>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</si>
  <si>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</si>
  <si>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</si>
  <si>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</si>
  <si>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</si>
  <si>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</si>
  <si>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</si>
  <si>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</si>
  <si>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</si>
  <si>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</si>
  <si>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</si>
  <si>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</si>
  <si>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</si>
  <si>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</si>
  <si>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</si>
  <si>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</si>
  <si>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</si>
  <si>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</si>
  <si>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</si>
  <si>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</si>
  <si>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</si>
  <si>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</si>
  <si>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</si>
  <si>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</si>
  <si>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</si>
  <si>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</si>
  <si>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</si>
  <si>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</si>
  <si>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</si>
  <si>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</si>
  <si>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</si>
  <si>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</si>
  <si>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</si>
  <si>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</si>
  <si>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</si>
  <si>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</si>
  <si>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</si>
  <si>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</si>
  <si>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</si>
  <si>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</si>
  <si>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</si>
  <si>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</si>
  <si>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</si>
  <si>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</si>
  <si>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</si>
  <si>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</si>
  <si>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</si>
  <si>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</si>
  <si>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</si>
  <si>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</si>
  <si>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</si>
  <si>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</si>
  <si>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</si>
  <si>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</si>
  <si>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</si>
  <si>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</si>
  <si>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</si>
  <si>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</si>
  <si>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</si>
  <si>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</si>
  <si>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</si>
  <si>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</si>
  <si>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</si>
  <si>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</si>
  <si>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</si>
  <si>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</si>
  <si>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</si>
  <si>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</si>
  <si>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</si>
  <si>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</si>
  <si>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</si>
  <si>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</si>
  <si>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</si>
  <si>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</si>
  <si>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</si>
  <si>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</si>
  <si>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</si>
  <si>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</si>
  <si>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</si>
  <si>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</si>
  <si>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</si>
  <si>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</si>
  <si>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</si>
  <si>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</si>
  <si>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</si>
  <si>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</si>
  <si>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</si>
  <si>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</si>
  <si>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</si>
  <si>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</si>
  <si>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</si>
  <si>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</si>
  <si>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</si>
  <si>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</si>
  <si>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</si>
  <si>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</si>
  <si>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</si>
  <si>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</si>
  <si>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</si>
  <si>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</si>
  <si>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</si>
  <si>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</si>
  <si>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</si>
  <si>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</si>
  <si>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</si>
  <si>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</si>
  <si>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</si>
  <si>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</si>
  <si>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</si>
  <si>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</si>
  <si>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</si>
  <si>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</si>
  <si>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</si>
  <si>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</si>
  <si>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</si>
  <si>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</si>
  <si>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</si>
  <si>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</si>
  <si>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</si>
  <si>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</si>
  <si>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</si>
  <si>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</si>
  <si>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</si>
  <si>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</si>
  <si>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</si>
  <si>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</si>
  <si>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</si>
  <si>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</si>
  <si>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</si>
  <si>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</si>
  <si>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</si>
  <si>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</si>
  <si>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</si>
  <si>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</si>
  <si>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</si>
  <si>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</si>
  <si>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</si>
  <si>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</si>
  <si>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</si>
  <si>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</si>
  <si>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</si>
  <si>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</si>
  <si>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</si>
  <si>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</si>
  <si>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</si>
  <si>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</si>
  <si>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</si>
  <si>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</si>
  <si>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</si>
  <si>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</si>
  <si>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</si>
  <si>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</si>
  <si>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</si>
  <si>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</si>
  <si>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</si>
  <si>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</si>
  <si>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</si>
  <si>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</si>
  <si>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</si>
  <si>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</si>
  <si>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</si>
  <si>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</si>
  <si>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</si>
  <si>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</si>
  <si>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</si>
  <si>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</si>
  <si>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</si>
  <si>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</si>
  <si>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</si>
  <si>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</si>
  <si>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</si>
  <si>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</si>
  <si>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</si>
  <si>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</si>
  <si>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</si>
  <si>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</si>
  <si>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</si>
  <si>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</si>
  <si>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</si>
  <si>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</si>
  <si>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</si>
  <si>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</si>
  <si>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</si>
  <si>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</si>
  <si>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</si>
  <si>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</si>
  <si>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</si>
  <si>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</si>
  <si>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</si>
  <si>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</si>
  <si>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</si>
  <si>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</si>
  <si>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</si>
  <si>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</si>
  <si>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</si>
  <si>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</si>
  <si>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</si>
  <si>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</si>
  <si>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</si>
  <si>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</si>
  <si>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</si>
  <si>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</si>
  <si>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</si>
  <si>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</si>
  <si>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</si>
  <si>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</si>
  <si>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</si>
  <si>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</si>
  <si>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</si>
  <si>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</si>
  <si>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</si>
  <si>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</si>
  <si>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</si>
  <si>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</si>
  <si>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</si>
  <si>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</si>
  <si>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</si>
  <si>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</si>
  <si>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</si>
  <si>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</si>
  <si>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</si>
  <si>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</si>
  <si>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</si>
  <si>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</si>
  <si>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</si>
  <si>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</si>
  <si>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</si>
  <si>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</si>
  <si>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</si>
  <si>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</si>
  <si>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</si>
  <si>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</si>
  <si>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</si>
  <si>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</si>
  <si>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</si>
  <si>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</si>
  <si>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</si>
  <si>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</si>
  <si>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</si>
  <si>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</si>
  <si>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</si>
  <si>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</si>
  <si>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</si>
  <si>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</si>
  <si>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</si>
  <si>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</si>
  <si>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</si>
  <si>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</si>
  <si>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</si>
  <si>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</si>
  <si>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</si>
  <si>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</si>
  <si>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</si>
  <si>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</si>
  <si>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</si>
  <si>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</si>
  <si>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</si>
  <si>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</si>
  <si>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</si>
  <si>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</si>
  <si>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</si>
  <si>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</si>
  <si>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</si>
  <si>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</si>
  <si>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</si>
  <si>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</si>
  <si>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</si>
  <si>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</si>
  <si>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</si>
  <si>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</si>
  <si>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</si>
  <si>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</si>
  <si>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</si>
  <si>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</si>
  <si>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</si>
  <si>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</si>
  <si>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</si>
  <si>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</si>
  <si>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</si>
  <si>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</si>
  <si>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</si>
  <si>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</si>
  <si>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</si>
  <si>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</si>
  <si>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</si>
  <si>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</si>
  <si>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</si>
  <si>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</si>
  <si>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</si>
  <si>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</si>
  <si>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</si>
  <si>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</si>
  <si>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</si>
  <si>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</si>
  <si>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</si>
  <si>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</si>
  <si>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</si>
  <si>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</si>
  <si>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</si>
  <si>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</si>
  <si>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</si>
  <si>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</si>
  <si>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</si>
  <si>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</si>
  <si>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</si>
  <si>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</si>
  <si>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</si>
  <si>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</si>
  <si>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</si>
  <si>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</si>
  <si>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</si>
  <si>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</si>
  <si>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</si>
  <si>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</si>
  <si>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</si>
  <si>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</si>
  <si>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</si>
  <si>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</si>
  <si>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</si>
  <si>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</si>
  <si>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</si>
  <si>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</si>
  <si>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</si>
  <si>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</si>
  <si>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</si>
  <si>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</si>
  <si>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</si>
  <si>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</si>
  <si>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</si>
  <si>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</si>
  <si>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</si>
  <si>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</si>
  <si>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</si>
  <si>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</si>
  <si>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</si>
  <si>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</si>
  <si>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</si>
  <si>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</si>
  <si>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</si>
  <si>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</si>
  <si>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</si>
  <si>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</si>
  <si>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</si>
  <si>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</si>
  <si>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</si>
  <si>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</si>
  <si>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</si>
  <si>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</si>
  <si>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</si>
  <si>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</si>
  <si>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</si>
  <si>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</si>
  <si>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</si>
  <si>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</si>
  <si>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</si>
  <si>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</si>
  <si>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</si>
  <si>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</si>
  <si>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</si>
  <si>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</si>
  <si>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</si>
  <si>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</si>
  <si>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</si>
  <si>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</si>
  <si>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</si>
  <si>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</si>
  <si>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</si>
  <si>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</si>
  <si>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</si>
  <si>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</si>
  <si>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</si>
  <si>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</si>
  <si>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</si>
  <si>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</si>
  <si>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</si>
  <si>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</si>
  <si>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</si>
  <si>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</si>
  <si>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</si>
  <si>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</si>
  <si>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</si>
  <si>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</si>
  <si>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</si>
  <si>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</si>
  <si>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</si>
  <si>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</si>
  <si>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</si>
  <si>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</si>
  <si>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</si>
  <si>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</si>
  <si>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</si>
  <si>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</si>
  <si>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</si>
  <si>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</si>
  <si>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</si>
  <si>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</si>
  <si>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</si>
  <si>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</si>
  <si>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</si>
  <si>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</si>
  <si>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</si>
  <si>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</si>
  <si>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</si>
  <si>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</si>
  <si>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</si>
  <si>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</si>
  <si>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</si>
  <si>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</si>
  <si>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</si>
  <si>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</si>
  <si>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</si>
  <si>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</si>
  <si>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</si>
  <si>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</si>
  <si>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</si>
  <si>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</si>
  <si>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</si>
  <si>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</si>
  <si>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</si>
  <si>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</si>
  <si>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</si>
  <si>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</si>
  <si>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</si>
  <si>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</si>
  <si>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</si>
  <si>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</si>
  <si>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</si>
  <si>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</si>
  <si>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</si>
  <si>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</si>
  <si>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</si>
  <si>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</si>
  <si>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</si>
  <si>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</si>
  <si>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</si>
  <si>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</si>
  <si>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</si>
  <si>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</si>
  <si>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</si>
  <si>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</si>
  <si>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</si>
  <si>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</si>
  <si>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</si>
  <si>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</si>
  <si>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</si>
  <si>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</si>
  <si>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</si>
  <si>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</si>
  <si>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</si>
  <si>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</si>
  <si>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</si>
  <si>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</si>
  <si>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</si>
  <si>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</si>
  <si>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</si>
  <si>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</si>
  <si>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</si>
  <si>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</si>
  <si>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</si>
  <si>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</si>
  <si>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</si>
  <si>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</si>
  <si>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</si>
  <si>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</si>
  <si>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</si>
  <si>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</si>
  <si>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</si>
  <si>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</si>
  <si>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</si>
  <si>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</si>
  <si>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</si>
  <si>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</si>
  <si>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</si>
  <si>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</si>
  <si>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</si>
  <si>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</si>
  <si>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</si>
  <si>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</si>
  <si>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</si>
  <si>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</si>
  <si>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</si>
  <si>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</si>
  <si>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</si>
  <si>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</si>
  <si>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</si>
  <si>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</si>
  <si>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</si>
  <si>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</si>
  <si>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</si>
  <si>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</si>
  <si>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</si>
  <si>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</si>
  <si>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</si>
  <si>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</si>
  <si>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</si>
  <si>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</si>
  <si>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</si>
  <si>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</si>
  <si>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</si>
  <si>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</si>
  <si>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</si>
  <si>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</si>
  <si>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</si>
  <si>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</si>
  <si>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</si>
  <si>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</si>
  <si>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</si>
  <si>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</si>
  <si>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</si>
  <si>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</si>
  <si>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</si>
  <si>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</si>
  <si>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</si>
  <si>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</si>
  <si>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</si>
  <si>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</si>
  <si>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</si>
  <si>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</si>
  <si>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</si>
  <si>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</si>
  <si>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</si>
  <si>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</si>
  <si>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</si>
  <si>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</si>
  <si>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</si>
  <si>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</si>
  <si>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</si>
  <si>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</si>
  <si>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</si>
  <si>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</si>
  <si>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</si>
  <si>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</si>
  <si>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</si>
  <si>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</si>
  <si>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</si>
  <si>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</si>
  <si>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</si>
  <si>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</si>
  <si>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</si>
  <si>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</si>
  <si>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</si>
  <si>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</si>
  <si>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</si>
  <si>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</si>
  <si>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</si>
  <si>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</si>
  <si>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</si>
  <si>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</si>
  <si>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</si>
  <si>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</si>
  <si>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</si>
  <si>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</si>
  <si>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</si>
  <si>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</si>
  <si>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</si>
  <si>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</si>
  <si>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</si>
  <si>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</si>
  <si>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</si>
  <si>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</si>
  <si>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</si>
  <si>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</si>
  <si>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</si>
  <si>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</si>
  <si>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</si>
  <si>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</si>
  <si>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</si>
  <si>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</si>
  <si>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</si>
  <si>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</si>
  <si>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</si>
  <si>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</si>
  <si>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</si>
  <si>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</si>
  <si>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</si>
  <si>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</si>
  <si>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</si>
  <si>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</si>
  <si>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</si>
  <si>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</si>
  <si>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</si>
  <si>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</si>
  <si>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</si>
  <si>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</si>
  <si>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</si>
  <si>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</si>
  <si>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</si>
  <si>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</si>
  <si>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</si>
  <si>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</si>
  <si>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</si>
  <si>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</si>
  <si>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</si>
  <si>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</si>
  <si>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</si>
  <si>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</si>
  <si>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</si>
  <si>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</si>
  <si>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</si>
  <si>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</si>
  <si>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</si>
  <si>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</si>
  <si>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</si>
  <si>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</si>
  <si>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</si>
  <si>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</si>
  <si>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</si>
  <si>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</si>
  <si>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</si>
  <si>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</si>
  <si>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</si>
  <si>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</si>
  <si>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</si>
  <si>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</si>
  <si>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</si>
  <si>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</si>
  <si>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</si>
  <si>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</si>
  <si>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</si>
  <si>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</si>
  <si>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</si>
  <si>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</si>
  <si>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</si>
  <si>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</si>
  <si>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</si>
  <si>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</si>
  <si>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</si>
  <si>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</si>
  <si>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</si>
  <si>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</si>
  <si>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</si>
  <si>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</si>
  <si>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</si>
  <si>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</si>
  <si>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</si>
  <si>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</si>
  <si>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</si>
  <si>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</si>
  <si>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</si>
  <si>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</si>
  <si>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</si>
  <si>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</si>
  <si>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</si>
  <si>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</si>
  <si>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</si>
  <si>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</si>
  <si>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</si>
  <si>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</si>
  <si>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</si>
  <si>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</si>
  <si>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</si>
  <si>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</si>
  <si>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</si>
  <si>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</si>
  <si>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</si>
  <si>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</si>
  <si>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</si>
  <si>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</si>
  <si>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</si>
  <si>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</si>
  <si>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</si>
  <si>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</si>
  <si>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</si>
  <si>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</si>
  <si>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</si>
  <si>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</si>
  <si>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</si>
  <si>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</si>
  <si>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</si>
  <si>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</si>
  <si>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</si>
  <si>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</si>
  <si>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</si>
  <si>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</si>
  <si>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</si>
  <si>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</si>
  <si>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</si>
  <si>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</si>
  <si>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</si>
  <si>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</si>
  <si>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</si>
  <si>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</si>
  <si>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</si>
  <si>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</si>
  <si>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</si>
  <si>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</si>
  <si>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</si>
  <si>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</si>
  <si>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</si>
  <si>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</si>
  <si>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</si>
  <si>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</si>
  <si>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</si>
  <si>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</si>
  <si>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</si>
  <si>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</si>
  <si>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</si>
  <si>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</si>
  <si>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</si>
  <si>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</si>
  <si>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</si>
  <si>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</si>
  <si>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</si>
  <si>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</si>
  <si>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</si>
  <si>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</si>
  <si>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</si>
  <si>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</si>
  <si>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</si>
  <si>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</si>
  <si>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</si>
  <si>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</si>
  <si>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</si>
  <si>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</si>
  <si>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</si>
  <si>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</si>
  <si>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</si>
  <si>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</si>
  <si>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</si>
  <si>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</si>
  <si>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</si>
  <si>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</si>
  <si>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</si>
  <si>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</si>
  <si>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</si>
  <si>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</si>
  <si>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</si>
  <si>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</si>
  <si>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</si>
  <si>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</si>
  <si>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</si>
  <si>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</si>
  <si>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</si>
  <si>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</si>
  <si>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</si>
  <si>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</si>
  <si>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</si>
  <si>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</si>
  <si>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</si>
  <si>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</si>
  <si>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</si>
  <si>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</si>
  <si>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</si>
  <si>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</si>
  <si>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</si>
  <si>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</si>
  <si>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</si>
  <si>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</si>
  <si>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</si>
  <si>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</si>
  <si>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</si>
  <si>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</si>
  <si>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</si>
  <si>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</si>
  <si>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</si>
  <si>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</si>
  <si>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</si>
  <si>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</si>
  <si>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</si>
  <si>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</si>
  <si>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</si>
  <si>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</si>
  <si>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</si>
  <si>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</si>
  <si>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</si>
  <si>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</si>
  <si>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</si>
  <si>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</si>
  <si>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</si>
  <si>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</si>
  <si>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</si>
  <si>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</si>
  <si>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</si>
  <si>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</si>
  <si>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</si>
  <si>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</si>
  <si>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</si>
  <si>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</si>
  <si>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</si>
  <si>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</si>
  <si>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</si>
  <si>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</si>
  <si>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</si>
  <si>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</si>
  <si>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</si>
  <si>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</si>
  <si>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</si>
  <si>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</si>
  <si>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</si>
  <si>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</si>
  <si>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</si>
  <si>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</si>
  <si>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</si>
  <si>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</si>
  <si>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</si>
  <si>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</si>
  <si>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</si>
  <si>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</si>
  <si>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</si>
  <si>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</si>
  <si>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</si>
  <si>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</si>
  <si>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</si>
  <si>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</si>
  <si>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</si>
  <si>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</si>
  <si>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</si>
  <si>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</si>
  <si>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</si>
  <si>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</si>
  <si>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</si>
  <si>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</si>
  <si>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</si>
  <si>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</si>
  <si>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</si>
  <si>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</si>
  <si>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</si>
  <si>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</si>
  <si>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</si>
  <si>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</si>
  <si>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</si>
  <si>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</si>
  <si>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</si>
  <si>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</si>
  <si>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</si>
  <si>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</si>
  <si>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</si>
  <si>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</si>
  <si>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</si>
  <si>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</si>
  <si>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</si>
  <si>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</si>
  <si>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</si>
  <si>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</si>
  <si>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</si>
  <si>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</si>
  <si>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</si>
  <si>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</si>
  <si>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</si>
  <si>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</si>
  <si>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</si>
  <si>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</si>
  <si>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</si>
  <si>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</si>
  <si>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</si>
  <si>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</si>
  <si>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</si>
  <si>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</si>
  <si>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</si>
  <si>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</si>
  <si>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</si>
  <si>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</si>
  <si>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</si>
  <si>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</si>
  <si>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</si>
  <si>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</si>
  <si>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</si>
  <si>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</si>
  <si>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</si>
  <si>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</si>
  <si>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</si>
  <si>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</si>
  <si>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</si>
  <si>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</si>
  <si>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</si>
  <si>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</si>
  <si>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</si>
  <si>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</si>
  <si>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</si>
  <si>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</si>
  <si>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</si>
  <si>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</si>
  <si>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</si>
  <si>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</si>
  <si>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</si>
  <si>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</si>
  <si>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</si>
  <si>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</si>
  <si>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</si>
  <si>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</si>
  <si>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</si>
  <si>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</si>
  <si>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</si>
  <si>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</si>
  <si>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</si>
  <si>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</si>
  <si>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</si>
  <si>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</si>
  <si>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</si>
  <si>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</si>
  <si>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</si>
  <si>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</si>
  <si>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</si>
  <si>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</si>
  <si>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</si>
  <si>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</si>
  <si>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</si>
  <si>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</si>
  <si>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</si>
  <si>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</si>
  <si>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</si>
  <si>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</si>
  <si>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</si>
  <si>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</si>
  <si>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</si>
  <si>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</si>
  <si>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</si>
  <si>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</si>
  <si>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</si>
  <si>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</si>
  <si>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</si>
  <si>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</si>
  <si>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</si>
  <si>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</si>
  <si>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</si>
  <si>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</si>
  <si>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</si>
  <si>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</si>
  <si>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</si>
  <si>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</si>
  <si>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</si>
  <si>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</si>
  <si>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</si>
  <si>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</si>
  <si>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</si>
  <si>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</si>
  <si>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</si>
  <si>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</si>
  <si>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</si>
  <si>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</si>
  <si>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</si>
  <si>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</si>
  <si>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</si>
  <si>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</si>
  <si>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</si>
  <si>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</si>
  <si>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</si>
  <si>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</si>
  <si>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</si>
  <si>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</si>
  <si>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</si>
  <si>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</si>
  <si>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</si>
  <si>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</si>
  <si>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</si>
  <si>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</si>
  <si>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</si>
  <si>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</si>
  <si>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</si>
  <si>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</si>
  <si>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</si>
  <si>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</si>
  <si>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</si>
  <si>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</si>
  <si>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</si>
  <si>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</si>
  <si>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</si>
  <si>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</si>
  <si>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</si>
  <si>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</si>
  <si>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</si>
  <si>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</si>
  <si>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</si>
  <si>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</si>
  <si>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</si>
  <si>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</si>
  <si>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</si>
  <si>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</si>
  <si>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</si>
  <si>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</si>
  <si>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</si>
  <si>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</si>
  <si>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</si>
  <si>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</si>
  <si>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</si>
  <si>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</si>
  <si>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</si>
  <si>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</si>
  <si>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</si>
  <si>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</si>
  <si>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</si>
  <si>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</si>
  <si>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</si>
  <si>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</si>
  <si>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</si>
  <si>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</si>
  <si>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</si>
  <si>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</si>
  <si>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</si>
  <si>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</si>
  <si>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</si>
  <si>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</si>
  <si>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</si>
  <si>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</si>
  <si>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</si>
  <si>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</si>
  <si>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</si>
  <si>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</si>
  <si>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</si>
  <si>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</si>
  <si>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</si>
  <si>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</si>
  <si>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</si>
  <si>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</si>
  <si>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</si>
  <si>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</si>
  <si>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</si>
  <si>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</si>
  <si>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</si>
  <si>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</si>
  <si>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</si>
  <si>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</si>
  <si>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</si>
  <si>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</si>
  <si>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</si>
  <si>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</si>
  <si>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</si>
  <si>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</si>
  <si>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</si>
  <si>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</si>
  <si>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</si>
  <si>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</si>
  <si>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</si>
  <si>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</si>
  <si>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</si>
  <si>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</si>
  <si>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</si>
  <si>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</si>
  <si>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</si>
  <si>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</si>
  <si>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</si>
  <si>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</si>
  <si>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</si>
  <si>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</si>
  <si>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</si>
  <si>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</si>
  <si>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</si>
  <si>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</si>
  <si>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</si>
  <si>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</si>
  <si>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</si>
  <si>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</si>
  <si>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</si>
  <si>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</si>
  <si>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</si>
  <si>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</si>
  <si>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</si>
  <si>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</si>
  <si>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</si>
  <si>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</si>
  <si>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</si>
  <si>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</si>
  <si>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</si>
  <si>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</si>
  <si>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</si>
  <si>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</si>
  <si>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</si>
  <si>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</si>
  <si>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</si>
  <si>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</si>
  <si>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</si>
  <si>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</si>
  <si>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</si>
  <si>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</si>
  <si>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</si>
  <si>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</si>
  <si>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</si>
  <si>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</si>
  <si>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</si>
  <si>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</si>
  <si>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</si>
  <si>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</si>
  <si>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</si>
  <si>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</si>
  <si>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</si>
  <si>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</si>
  <si>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</si>
  <si>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</si>
  <si>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</si>
  <si>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</si>
  <si>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</si>
  <si>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</si>
  <si>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</si>
  <si>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</si>
  <si>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</si>
  <si>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</si>
  <si>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</si>
  <si>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</si>
  <si>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</si>
  <si>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</si>
  <si>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</si>
  <si>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</si>
  <si>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</si>
  <si>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</si>
  <si>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</si>
  <si>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</si>
  <si>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</si>
  <si>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</si>
  <si>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</si>
  <si>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</si>
  <si>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</si>
  <si>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</si>
  <si>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</si>
  <si>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</si>
  <si>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</si>
  <si>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</si>
  <si>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</si>
  <si>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</si>
  <si>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</si>
  <si>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</si>
  <si>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</si>
  <si>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</si>
  <si>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</si>
  <si>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</si>
  <si>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</si>
  <si>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</si>
  <si>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</si>
  <si>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</si>
  <si>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</si>
  <si>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</si>
  <si>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</si>
  <si>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</si>
  <si>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</si>
  <si>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</si>
  <si>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</si>
  <si>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</si>
  <si>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</si>
  <si>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</si>
  <si>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</si>
  <si>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</si>
  <si>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</si>
  <si>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</si>
  <si>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</si>
  <si>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</si>
  <si>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</si>
  <si>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</si>
  <si>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</si>
  <si>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</si>
  <si>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</si>
  <si>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</si>
  <si>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</si>
  <si>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</si>
  <si>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</si>
  <si>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</si>
  <si>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</si>
  <si>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</si>
  <si>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</si>
  <si>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</si>
  <si>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</si>
  <si>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</si>
  <si>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</si>
  <si>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</si>
  <si>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</si>
  <si>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</si>
  <si>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</si>
  <si>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</si>
  <si>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</si>
  <si>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</si>
  <si>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</si>
  <si>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</si>
  <si>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</si>
  <si>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</si>
  <si>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</si>
  <si>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</si>
  <si>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</si>
  <si>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</si>
  <si>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</si>
  <si>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</si>
  <si>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</si>
  <si>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</si>
  <si>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</si>
  <si>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</si>
  <si>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</si>
  <si>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</si>
  <si>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</si>
  <si>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</si>
  <si>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</si>
  <si>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</si>
  <si>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</si>
  <si>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</si>
  <si>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</si>
  <si>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</si>
  <si>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</si>
  <si>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</si>
  <si>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</si>
  <si>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</si>
  <si>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</si>
  <si>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</si>
  <si>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</si>
  <si>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</si>
  <si>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</si>
  <si>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</si>
  <si>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</si>
  <si>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</si>
  <si>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</si>
  <si>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</si>
  <si>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</si>
  <si>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</si>
  <si>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</si>
  <si>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</si>
  <si>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</si>
  <si>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</si>
  <si>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</si>
  <si>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</si>
  <si>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</si>
  <si>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</si>
  <si>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</si>
  <si>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</si>
  <si>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</si>
  <si>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</si>
  <si>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</si>
  <si>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</si>
  <si>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</si>
  <si>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</si>
  <si>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</si>
  <si>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</si>
  <si>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</si>
  <si>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</si>
  <si>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</si>
  <si>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</si>
  <si>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</si>
  <si>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</si>
  <si>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</si>
  <si>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</si>
  <si>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</si>
  <si>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</si>
  <si>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</si>
  <si>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</si>
  <si>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</si>
  <si>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</si>
  <si>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</si>
  <si>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</si>
  <si>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</si>
  <si>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</si>
  <si>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</si>
  <si>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</si>
  <si>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</si>
  <si>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</si>
  <si>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</si>
  <si>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</si>
  <si>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</si>
  <si>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</si>
  <si>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</si>
  <si>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</si>
  <si>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</si>
  <si>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</si>
  <si>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</si>
  <si>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</si>
  <si>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</si>
  <si>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</si>
  <si>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</si>
  <si>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</si>
  <si>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</si>
  <si>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</si>
  <si>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</si>
  <si>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</si>
  <si>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</si>
  <si>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</si>
  <si>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</si>
  <si>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</si>
  <si>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</si>
  <si>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</si>
  <si>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</si>
  <si>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</si>
  <si>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</si>
  <si>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</si>
  <si>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</si>
  <si>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</si>
  <si>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</si>
  <si>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</si>
  <si>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</si>
  <si>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</si>
  <si>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</si>
  <si>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</si>
  <si>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</si>
  <si>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</si>
  <si>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</si>
  <si>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</si>
  <si>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</si>
  <si>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</si>
  <si>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</si>
  <si>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</si>
  <si>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</si>
  <si>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</si>
  <si>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</si>
  <si>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</si>
  <si>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</si>
  <si>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</si>
  <si>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</si>
  <si>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</si>
  <si>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</si>
  <si>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</si>
  <si>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</si>
  <si>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</si>
  <si>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</si>
  <si>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</si>
  <si>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</si>
  <si>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</si>
  <si>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</si>
  <si>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</si>
  <si>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</si>
  <si>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</si>
  <si>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</si>
  <si>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</si>
  <si>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</si>
  <si>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</si>
  <si>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</si>
  <si>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</si>
  <si>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</si>
  <si>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</si>
  <si>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</si>
  <si>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</si>
  <si>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</si>
  <si>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</si>
  <si>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</si>
  <si>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</si>
  <si>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</si>
  <si>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</si>
  <si>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</si>
  <si>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</si>
  <si>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</si>
  <si>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</si>
  <si>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</si>
  <si>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</si>
  <si>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</si>
  <si>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</si>
  <si>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</si>
  <si>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</si>
  <si>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</si>
  <si>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</si>
  <si>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</si>
  <si>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</si>
  <si>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</si>
  <si>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</si>
  <si>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</si>
  <si>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</si>
  <si>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</si>
  <si>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</si>
  <si>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</si>
  <si>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</si>
  <si>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</si>
  <si>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</si>
  <si>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</si>
  <si>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</si>
  <si>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</si>
  <si>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</si>
  <si>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</si>
  <si>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</si>
  <si>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</si>
  <si>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</si>
  <si>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</si>
  <si>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</si>
  <si>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</si>
  <si>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</si>
  <si>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</si>
  <si>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</si>
  <si>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</si>
  <si>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</si>
  <si>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</si>
  <si>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</si>
  <si>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</si>
  <si>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</si>
  <si>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</si>
  <si>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</si>
  <si>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</si>
  <si>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</si>
  <si>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</si>
  <si>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</si>
  <si>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</si>
  <si>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</si>
  <si>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</si>
  <si>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</si>
  <si>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</si>
  <si>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</si>
  <si>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</si>
  <si>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</si>
  <si>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</si>
  <si>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</si>
  <si>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</si>
  <si>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</si>
  <si>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</si>
  <si>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</si>
  <si>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</si>
  <si>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</si>
  <si>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</si>
  <si>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</si>
  <si>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</si>
  <si>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</si>
  <si>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</si>
  <si>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</si>
  <si>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</si>
  <si>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</si>
  <si>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</si>
  <si>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</si>
  <si>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</si>
  <si>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</si>
  <si>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</si>
  <si>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</si>
  <si>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</si>
  <si>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</si>
  <si>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</si>
  <si>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</si>
  <si>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</si>
  <si>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</si>
  <si>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</si>
  <si>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</si>
  <si>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</si>
  <si>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</si>
  <si>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</si>
  <si>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</si>
  <si>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</si>
  <si>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</si>
  <si>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</si>
  <si>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</si>
  <si>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</si>
  <si>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</si>
  <si>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</si>
  <si>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</si>
  <si>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</si>
  <si>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</si>
  <si>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</si>
  <si>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</si>
  <si>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</si>
  <si>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</si>
  <si>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</si>
  <si>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</si>
  <si>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</si>
  <si>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</si>
  <si>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</si>
  <si>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</si>
  <si>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</si>
  <si>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</si>
  <si>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</si>
  <si>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</si>
  <si>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</si>
  <si>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</si>
  <si>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</si>
  <si>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</si>
  <si>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</si>
  <si>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</si>
  <si>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</si>
  <si>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</si>
  <si>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</si>
  <si>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</si>
  <si>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</si>
  <si>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</si>
  <si>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</si>
  <si>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</si>
  <si>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</si>
  <si>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</si>
  <si>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</si>
  <si>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</si>
  <si>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</si>
  <si>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</si>
  <si>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</si>
  <si>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</si>
  <si>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</si>
  <si>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</si>
  <si>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</si>
  <si>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</si>
  <si>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</si>
  <si>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</si>
  <si>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</si>
  <si>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</si>
  <si>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</si>
  <si>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</si>
  <si>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</si>
  <si>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</si>
  <si>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PCM-20251120-00000922</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</si>
  <si>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</si>
  <si>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</si>
  <si>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</si>
  <si>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</si>
  <si>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</si>
  <si>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</si>
  <si>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</si>
  <si>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</si>
  <si>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</si>
  <si>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</si>
  <si>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</si>
  <si>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</si>
  <si>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</si>
  <si>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</si>
  <si>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</si>
  <si>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</si>
  <si>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</si>
  <si>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</si>
  <si>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</si>
  <si>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</si>
  <si>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</si>
  <si>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</si>
  <si>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</si>
  <si>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</si>
  <si>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</si>
  <si>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</si>
  <si>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</si>
  <si>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</si>
  <si>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</si>
  <si>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</si>
  <si>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</si>
  <si>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</si>
  <si>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</si>
  <si>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</si>
  <si>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</si>
  <si>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</si>
  <si>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</si>
  <si>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</si>
  <si>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</si>
  <si>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</si>
  <si>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</si>
  <si>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</si>
  <si>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</si>
  <si>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</si>
  <si>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</si>
  <si>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</si>
  <si>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</si>
  <si>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</si>
  <si>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</si>
  <si>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</si>
  <si>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</si>
  <si>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</si>
  <si>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</si>
  <si>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</si>
  <si>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</si>
  <si>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</si>
  <si>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</si>
  <si>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</si>
  <si>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</si>
  <si>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</si>
  <si>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</si>
  <si>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</si>
  <si>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</si>
  <si>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</si>
  <si>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</si>
  <si>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</si>
  <si>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</si>
  <si>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</si>
  <si>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</si>
  <si>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</si>
  <si>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</si>
  <si>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</si>
  <si>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</si>
  <si>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</si>
  <si>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</si>
  <si>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</si>
  <si>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</si>
  <si>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</si>
  <si>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</si>
  <si>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</si>
  <si>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</si>
  <si>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</si>
  <si>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</si>
  <si>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</si>
  <si>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 xml:space="preserve">Restored by PG </t>
  </si>
  <si>
    <t>PCM-20251120-00000778</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</si>
  <si>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</si>
  <si>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</si>
  <si>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</si>
  <si>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</si>
  <si>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</si>
  <si>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</si>
  <si>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</si>
  <si>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</si>
  <si>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</si>
  <si>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</si>
  <si>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</si>
  <si>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</si>
  <si>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</si>
  <si>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</si>
  <si>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EM Team on the way ETA: 10 Mins</t>
  </si>
  <si>
    <t>PCM-20251120-00000841</t>
  </si>
  <si>
    <t>PCM-20251120-00000889</t>
  </si>
  <si>
    <t>EM Team on the way ETA: 60 Mins</t>
  </si>
  <si>
    <t>PCM-20251120-00000897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</si>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</sst>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6" fillId="0" borderId="8" xfId="0" applyFont="1" applyBorder="1"/>
    <xf numFmtId="0" fontId="20" fillId="9" borderId="10" xfId="0" applyFont="1" applyFill="1" applyBorder="1" applyAlignment="1">
      <alignment horizontal="center" vertical="center"/>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3" totalsRowShown="0" headerRowDxfId="157" dataDxfId="156" headerRowBorderDxfId="154" tableBorderDxfId="155" totalsRowBorderDxfId="153">
  <autoFilter ref="A1:CJ1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3" totalsRowShown="0" headerRowDxfId="31" dataDxfId="30" headerRowBorderDxfId="28" tableBorderDxfId="29">
  <autoFilter ref="A1:L1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318.49971643518802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4</v>
      </c>
      <c r="D3" s="133" t="s">
        <v>13239</v>
      </c>
      <c r="E3" s="63" t="s">
        <v>39021</v>
      </c>
      <c r="F3" s="143">
        <v>45981.434618055559</v>
      </c>
      <c r="G3" s="144">
        <f ca="1">IFERROR(NOW()-F3,"-")</f>
        <v>1.3524305555620231E-2</v>
      </c>
      <c r="H3" s="143">
        <v>45981.428472222222</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45981.448142361114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45981.448142361114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45981.448142361114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45981.448142361114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45981.448142361114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45981.448142361114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45981.448142361114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45981.448142361114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45981.448142361114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45981.448142361114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45981.448142361114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45981.448142361114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45981.448142361114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45981.448142361114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45981.448142361114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45981.448142361114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45981.448142361114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45981.448142361114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45981.448142361114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45981.448142361114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45981.448142361114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45981.448142361114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45981.448142361114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45981.448142361114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45981.448142361114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45981.448142361114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45981.448142361114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45981.448142361114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45981.448142361114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45981.448142361114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45981.448142361114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45981.448142361114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45981.448142361114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45981.448142361114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45981.448142361114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45981.448142361114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45981.448142361114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45981.448142361114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45981.448142361114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45981.448142361114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45981.448142361114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45981.448142361114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45981.448142361114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45981.448142361114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45981.448142361114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45981.448142361114</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45981.448142361114</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45981.448142361114</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45981.448142361114</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45981.448142361114</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45981.448142361114</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45981.448142361114</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45981.448142361114</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45981.448142361114</v>
      </c>
      <c r="H57" s="143"/>
      <c r="I57" s="141" t="str">
        <f>IFERROR(VLOOKUP(D57,DB!A:F,6,0),"")</f>
        <v/>
      </c>
      <c r="J57" s="141" t="str">
        <f>IFERROR(VLOOKUP(D57,DB!A:G,7,0),"")</f>
        <v/>
      </c>
      <c r="K57" s="145"/>
      <c r="L57" s="146" t="str">
        <f>IFERROR(VLOOKUP(D57,DB!A:I,9,0),"")</f>
        <v/>
      </c>
    </row>
    <row r="58" spans="1:12" ht="15" customHeight="1">
      <c r="A58" s="147"/>
      <c r="B58" s="134" t="str">
        <f>IFERROR(VLOOKUP(D58,DB!A:K,11,0),"")</f>
        <v/>
      </c>
      <c r="C58" s="134"/>
      <c r="D58" s="148"/>
      <c r="E58" s="135"/>
      <c r="F58" s="136"/>
      <c r="G58" s="137">
        <f ca="1">IFERROR(NOW()-F58,"-")</f>
        <v>45981.448142361114</v>
      </c>
      <c r="H58" s="136"/>
      <c r="I58" s="134" t="str">
        <f>IFERROR(VLOOKUP(D58,DB!A:F,6,0),"")</f>
        <v/>
      </c>
      <c r="J58" s="134" t="str">
        <f>IFERROR(VLOOKUP(D58,DB!A:G,7,0),"")</f>
        <v/>
      </c>
      <c r="K58" s="138"/>
      <c r="L58" s="139" t="str">
        <f>IFERROR(VLOOKUP(D58,DB!A:I,9,0),"")</f>
        <v/>
      </c>
    </row>
  </sheetData>
  <customSheetViews>
    <customSheetView guid="{F6042A99-DD27-4453-835D-0834D95730CC}" filter="1" showAutoFilter="1">
      <pageMargins left="0" right="0" top="0" bottom="0" header="0" footer="0"/>
      <autoFilter ref="B1:M1" xr:uid="{27EA71AA-C5F9-413E-811D-286A1AA1E32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3"/>
  <sheetViews>
    <sheetView tabSelected="1" workbookViewId="0">
      <pane ySplit="1" topLeftCell="C2" activePane="bottomLeft" state="frozen"/>
      <selection pane="bottomLeft" activeCell="D13" sqref="D13"/>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156.44830439815269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9" customFormat="1" ht="31.5" customHeight="1">
      <c r="A4" s="151" t="s">
        <v>39107</v>
      </c>
      <c r="B4" s="61" t="str">
        <f>IFERROR(VLOOKUP(D4,DB!A:K,11,0),"")</f>
        <v>R2</v>
      </c>
      <c r="C4" s="61">
        <v>2</v>
      </c>
      <c r="D4" s="85" t="s">
        <v>373</v>
      </c>
      <c r="E4" s="84" t="s">
        <v>39021</v>
      </c>
      <c r="F4" s="74">
        <v>45981.353067129632</v>
      </c>
      <c r="G4" s="75">
        <f ca="1">IFERROR(NOW()-F4,"-")</f>
        <v>9.5075231482042E-2</v>
      </c>
      <c r="H4" s="74">
        <v>45981.332928240743</v>
      </c>
      <c r="I4" s="61" t="str">
        <f>IFERROR(VLOOKUP(D4,DB!A:F,6,0),"")</f>
        <v>SCECO</v>
      </c>
      <c r="J4" s="61" t="str">
        <f>IFERROR(VLOOKUP(D4,DB!A:G,7,0),"")</f>
        <v>Vandalized</v>
      </c>
      <c r="K4" s="85" t="s">
        <v>39108</v>
      </c>
      <c r="L4" s="61" t="str">
        <f>IFERROR(VLOOKUP(D4,DB!A:I,9,0),"")</f>
        <v>Zain</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50"/>
    </row>
    <row r="5" spans="1:88" ht="31.5" customHeight="1">
      <c r="A5" s="101" t="s">
        <v>39109</v>
      </c>
      <c r="B5" s="18" t="str">
        <f>IFERROR(VLOOKUP(D5,DB!A:K,11,0),"")</f>
        <v>R2</v>
      </c>
      <c r="C5" s="18">
        <v>2</v>
      </c>
      <c r="D5" s="18" t="s">
        <v>25918</v>
      </c>
      <c r="E5" s="84" t="s">
        <v>39021</v>
      </c>
      <c r="F5" s="103">
        <v>45981.371932870374</v>
      </c>
      <c r="G5" s="104">
        <f ca="1">IFERROR(NOW()-F5,"-")</f>
        <v>7.6209490740438923E-2</v>
      </c>
      <c r="H5" s="103">
        <v>45981.343460648146</v>
      </c>
      <c r="I5" s="18" t="str">
        <f>IFERROR(VLOOKUP(D5,DB!A:F,6,0),"")</f>
        <v>SCECO</v>
      </c>
      <c r="J5" s="18" t="str">
        <f>IFERROR(VLOOKUP(D5,DB!A:G,7,0),"")</f>
        <v>Weak</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45981.448142361114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45981.448142361114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45981.448142361114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45981.448142361114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45981.448142361114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45981.448142361114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R2</v>
      </c>
      <c r="C12" s="18"/>
      <c r="D12" s="18" t="s">
        <v>22400</v>
      </c>
      <c r="E12" s="102"/>
      <c r="F12" s="103"/>
      <c r="G12" s="104">
        <f ca="1">IFERROR(NOW()-F12,"-")</f>
        <v>45981.448142361114</v>
      </c>
      <c r="H12" s="103"/>
      <c r="I12" s="18" t="str">
        <f>IFERROR(VLOOKUP(D12,DB!A:F,6,0),"")</f>
        <v>SCECO</v>
      </c>
      <c r="J12" s="18" t="str">
        <f>IFERROR(VLOOKUP(D12,DB!A:G,7,0),"")</f>
        <v>Weak</v>
      </c>
      <c r="K12" s="19"/>
      <c r="L12" s="18" t="str">
        <f>IFERROR(VLOOKUP(D12,DB!A:I,9,0),"")</f>
        <v>Latis</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45981.448142361114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45981.448142361114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45981.448142361114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45981.448142361114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45981.448142361114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45981.448142361114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45981.448142361114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45981.448142361114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45981.448142361114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45981.448142361114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45981.448142361114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45981.448142361114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45981.448142361114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45981.448142361114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45981.448142361114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45981.448142361114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45981.448142361114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45981.448142361114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45981.448142361114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45981.448142361114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45981.448142361114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45981.448142361114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45981.448142361114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45981.448142361114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45981.448142361114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45981.448142361114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45981.448142361114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45981.448142361114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45981.448142361114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45981.448142361114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45981.448142361114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45981.448142361114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45981.448142361114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45981.448142361114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45981.448142361114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45981.448142361114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45981.448142361114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45981.448142361114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45981.448142361114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45981.448142361114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45981.448142361114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45981.448142361114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45981.448142361114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45981.448142361114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45981.448142361114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45981.448142361114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45981.448142361114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45981.448142361114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45981.448142361114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45981.448142361114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45981.448142361114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45981.448142361114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45981.448142361114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45981.448142361114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45981.448142361114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45981.448142361114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45981.448142361114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45981.448142361114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45981.448142361114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45981.448142361114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45981.448142361114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45981.448142361114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45981.448142361114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45981.448142361114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45981.448142361114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45981.448142361114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45981.448142361114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45981.448142361114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45981.448142361114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45981.448142361114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45981.448142361114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45981.448142361114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45981.448142361114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45981.448142361114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45981.448142361114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45981.448142361114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45981.448142361114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45981.448142361114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45981.448142361114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45981.448142361114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45981.448142361114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45981.448142361114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45981.448142361114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45981.448142361114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45981.448142361114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45981.448142361114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45981.448142361114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45981.448142361114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45981.448142361114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45981.448142361114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45981.448142361114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45981.448142361114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45981.448142361114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45981.448142361114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45981.448142361114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45981.448142361114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45981.448142361114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45981.448142361114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45981.448142361114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45981.448142361114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45981.448142361114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45981.448142361114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45981.448142361114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45981.448142361114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45981.448142361114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45981.448142361114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45981.448142361114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45981.448142361114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45981.448142361114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45981.448142361114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45981.448142361114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45981.448142361114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45981.448142361114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45981.448142361114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45981.448142361114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45981.448142361114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45981.448142361114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45981.448142361114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45981.448142361114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45981.448142361114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45981.448142361114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45981.448142361114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45981.448142361114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45981.448142361114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45981.448142361114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45981.448142361114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45981.448142361114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45981.448142361114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45981.448142361114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45981.448142361114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45981.448142361114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45981.448142361114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45981.448142361114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45981.448142361114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45981.448142361114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45981.448142361114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45981.448142361114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45981.448142361114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45981.448142361114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45981.448142361114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45981.448142361114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45981.448142361114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45981.448142361114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45981.448142361114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45981.448142361114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45981.448142361114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45981.448142361114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45981.448142361114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45981.448142361114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45981.448142361114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45981.448142361114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45981.448142361114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45981.448142361114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45981.448142361114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45981.448142361114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45981.448142361114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45981.448142361114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45981.448142361114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45981.448142361114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45981.448142361114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45981.448142361114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sheetData>
  <dataValidations count="2">
    <dataValidation allowBlank="1" showInputMessage="1" showErrorMessage="1" sqref="E1" xr:uid="{4D935161-CDD3-4592-B877-3FB59C99E142}"/>
    <dataValidation type="list" allowBlank="1" showInputMessage="1" showErrorMessage="1" sqref="E3:E1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45981.448142361114</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45981.448142361114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45981.448142361114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45981.448142361114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45981.448142361114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45981.448142361114</v>
      </c>
      <c r="H7" s="22"/>
      <c r="I7" s="19" t="str">
        <f>IFERROR(VLOOKUP(D7,DB!A:F,6,0),"")</f>
        <v/>
      </c>
      <c r="J7" s="18" t="str">
        <f>IFERROR(VLOOKUP(D7,DB!A:G,7,0),"")</f>
        <v/>
      </c>
      <c r="K7" s="45"/>
      <c r="L7" s="23" t="str">
        <f>IFERROR(VLOOKUP(D7,DB!A:I,9,0),"")</f>
        <v/>
      </c>
    </row>
    <row r="8" spans="1:13" ht="15" customHeight="1">
      <c r="A8" s="19"/>
      <c r="B8" s="61" t="str">
        <f>IFERROR(VLOOKUP(D8,DB!A:K,11,0),"")</f>
        <v/>
      </c>
      <c r="C8" s="18"/>
      <c r="D8" s="18" t="s">
        <v>39110</v>
      </c>
      <c r="E8" s="18"/>
      <c r="F8" s="20"/>
      <c r="G8" s="21">
        <f t="shared" ca="1" si="0"/>
        <v>45981.448142361114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45981.448142361114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45981.448142361114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45981.448142361114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45981.448142361114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45981.448142361114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45981.448142361114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45981.448142361114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45981.448142361114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45981.448142361114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45981.448142361114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45981.448142361114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45981.448142361114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45981.448142361114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45981.448142361114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45981.448142361114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45981.448142361114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45981.448142361114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45981.448142361114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45981.448142361114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45981.448142361114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45981.448142361114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45981.448142361114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45981.448142361114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45981.448142361114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45981.448142361114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45981.448142361114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45981.448142361114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45981.448142361114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45981.448142361114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45981.448142361114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45981.448142361114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45981.448142361114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45981.448142361114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45981.448142361114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45981.448142361114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45981.448142361114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45981.448142361114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45981.448142361114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45981.448142361114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45981.448142361114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45981.448142361114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45981.448142361114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45981.448142361114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45981.448142361114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45981.448142361114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45981.448142361114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45981.448142361114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45981.448142361114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45981.448142361114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45981.448142361114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45981.448142361114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45981.448142361114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45981.448142361114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45981.448142361114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45981.448142361114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45981.448142361114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45981.448142361114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45981.448142361114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45981.448142361114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45981.448142361114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45981.448142361114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45981.448142361114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45981.448142361114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45981.448142361114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45981.448142361114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45981.448142361114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45981.448142361114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45981.448142361114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45981.448142361114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45981.448142361114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45981.448142361114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45981.448142361114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45981.448142361114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45981.448142361114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45981.448142361114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45981.448142361114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45981.448142361114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45981.448142361114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45981.448142361114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45981.448142361114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45981.448142361114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45981.448142361114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45981.448142361114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45981.448142361114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45981.448142361114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45981.448142361114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45981.448142361114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45981.448142361114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45981.448142361114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45981.448142361114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45981.448142361114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45981.448142361114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45981.448142361114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45981.448142361114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45981.448142361114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45981.448142361114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45981.448142361114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45981.448142361114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45981.448142361114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45981.448142361114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45981.448142361114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45981.448142361114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45981.448142361114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45981.448142361114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45981.448142361114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45981.448142361114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45981.448142361114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45981.448142361114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45981.448142361114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45981.448142361114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45981.448142361114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45981.448142361114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45981.448142361114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45981.448142361114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45981.448142361114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45981.448142361114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45981.448142361114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45981.448142361114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45981.448142361114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45981.448142361114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45981.448142361114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45981.448142361114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45981.448142361114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45981.448142361114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45981.448142361114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45981.448142361114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45981.448142361114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45981.448142361114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45981.448142361114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45981.448142361114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45981.448142361114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45981.448142361114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45981.448142361114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45981.448142361114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45981.448142361114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45981.448142361114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45981.448142361114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45981.448142361114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45981.448142361114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45981.448142361114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45981.448142361114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45981.448142361114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45981.448142361114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45981.448142361114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45981.448142361114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45981.448142361114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45981.448142361114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45981.448142361114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45981.448142361114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45981.448142361114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45981.448142361114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45981.448142361114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45981.448142361114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45981.448142361114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45981.448142361114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45981.448142361114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45981.448142361114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45981.448142361114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45981.448142361114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45981.448142361114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45981.448142361114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45981.448142361114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45981.448142361114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45981.448142361114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45981.448142361114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45981.448142361114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45981.448142361114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45981.448142361114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45981.448142361114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45981.448142361114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45981.448142361114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45981.448142361114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45981.448142361114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45981.448142361114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45981.448142361114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45981.448142361114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45981.448142361114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45981.448142361114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45981.448142361114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45981.448142361114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45981.448142361114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45981.448142361114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45981.448142361114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45981.448142361114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45981.448142361114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45981.448142361114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45981.448142361114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45981.448142361114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45981.448142361114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45981.448142361114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45981.448142361114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45981.448142361114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45981.448142361114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45981.448142361114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45981.448142361114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45981.448142361114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45981.448142361114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45981.448142361114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45981.448142361114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45981.448142361114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45981.448142361114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45981.448142361114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45981.448142361114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45981.448142361114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45981.448142361114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45981.448142361114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45981.448142361114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45981.448142361114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45981.448142361114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45981.448142361114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45981.448142361114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45981.448142361114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45981.448142361114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45981.448142361114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45981.448142361114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45981.448142361114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45981.448142361114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45981.448142361114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45981.448142361114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45981.448142361114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45981.448142361114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45981.448142361114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45981.448142361114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45981.448142361114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45981.448142361114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45981.448142361114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45981.448142361114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45981.448142361114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45981.448142361114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45981.448142361114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45981.448142361114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45981.448142361114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45981.448142361114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45981.448142361114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45981.448142361114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45981.448142361114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45981.448142361114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45981.448142361114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45981.448142361114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45981.448142361114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45981.448142361114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45981.448142361114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45981.448142361114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45981.448142361114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45981.448142361114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45981.448142361114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45981.448142361114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45981.448142361114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45981.448142361114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45981.448142361114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45981.448142361114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45981.448142361114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45981.448142361114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45981.448142361114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45981.448142361114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45981.448142361114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45981.448142361114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45981.448142361114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45981.448142361114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45981.448142361114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45981.448142361114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45981.448142361114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45981.448142361114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45981.448142361114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45981.448142361114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45981.448142361114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45981.448142361114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45981.448142361114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45981.448142361114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45981.448142361114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45981.448142361114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45981.448142361114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45981.448142361114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45981.448142361114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45981.448142361114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45981.448142361114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45981.448142361114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45981.448142361114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45981.448142361114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45981.448142361114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45981.448142361114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45981.448142361114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45981.448142361114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45981.448142361114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45981.448142361114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45981.448142361114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45981.448142361114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45981.448142361114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45981.448142361114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45981.448142361114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45981.448142361114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45981.448142361114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45981.448142361114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45981.448142361114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45981.448142361114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45981.448142361114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45981.448142361114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45981.448142361114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45981.448142361114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45981.448142361114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45981.448142361114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45981.448142361114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45981.448142361114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45981.448142361114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45981.448142361114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45981.448142361114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45981.448142361114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45981.448142361114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45981.448142361114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45981.448142361114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45981.448142361114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45981.448142361114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45981.448142361114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45981.448142361114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45981.448142361114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45981.448142361114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45981.448142361114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45981.448142361114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45981.448142361114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45981.448142361114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45981.448142361114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45981.448142361114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45981.448142361114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45981.448142361114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45981.448142361114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45981.448142361114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45981.448142361114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45981.448142361114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45981.448142361114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45981.448142361114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45981.448142361114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45981.448142361114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45981.448142361114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45981.448142361114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45981.448142361114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45981.448142361114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45981.448142361114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45981.448142361114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45981.448142361114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45981.448142361114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45981.448142361114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45981.448142361114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45981.448142361114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45981.448142361114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45981.448142361114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45981.448142361114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45981.448142361114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45981.448142361114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45981.448142361114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45981.448142361114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45981.448142361114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45981.448142361114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45981.448142361114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45981.448142361114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45981.448142361114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45981.448142361114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45981.448142361114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45981.448142361114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45981.448142361114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45981.448142361114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45981.448142361114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45981.448142361114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45981.448142361114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45981.448142361114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45981.448142361114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45981.448142361114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45981.448142361114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45981.448142361114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45981.448142361114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45981.448142361114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45981.448142361114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45981.448142361114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45981.448142361114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45981.448142361114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45981.448142361114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45981.448142361114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45981.448142361114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45981.448142361114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45981.448142361114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45981.448142361114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45981.448142361114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45981.448142361114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45981.448142361114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45981.448142361114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45981.448142361114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45981.448142361114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45981.448142361114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45981.448142361114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45981.448142361114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45981.448142361114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45981.448142361114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45981.448142361114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45981.448142361114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45981.448142361114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45981.448142361114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45981.448142361114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45981.448142361114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45981.448142361114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45981.448142361114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45981.448142361114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45981.448142361114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45981.448142361114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45981.448142361114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45981.448142361114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45981.448142361114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45981.448142361114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45981.448142361114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45981.448142361114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45981.448142361114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45981.448142361114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45981.448142361114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45981.448142361114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45981.448142361114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45981.448142361114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45981.448142361114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45981.448142361114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45981.448142361114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45981.448142361114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45981.448142361114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45981.448142361114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45981.448142361114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45981.448142361114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45981.448142361114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45981.448142361114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45981.448142361114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45981.448142361114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45981.448142361114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45981.448142361114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45981.448142361114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45981.448142361114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45981.448142361114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45981.448142361114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45981.448142361114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45981.448142361114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45981.448142361114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45981.448142361114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45981.448142361114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45981.448142361114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45981.448142361114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45981.448142361114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45981.448142361114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45981.448142361114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45981.448142361114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45981.448142361114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45981.448142361114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45981.448142361114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45981.448142361114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45981.448142361114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45981.448142361114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45981.448142361114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45981.448142361114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45981.448142361114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45981.448142361114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45981.448142361114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45981.448142361114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45981.448142361114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45981.448142361114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45981.448142361114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45981.448142361114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45981.448142361114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45981.448142361114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45981.448142361114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45981.448142361114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45981.448142361114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45981.448142361114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45981.448142361114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45981.448142361114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45981.448142361114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45981.448142361114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45981.448142361114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45981.448142361114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45981.448142361114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45981.448142361114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45981.448142361114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45981.448142361114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45981.448142361114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45981.448142361114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45981.448142361114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45981.448142361114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45981.448142361114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45981.448142361114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45981.448142361114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45981.448142361114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45981.448142361114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45981.448142361114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45981.448142361114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45981.448142361114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45981.448142361114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45981.448142361114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45981.448142361114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45981.448142361114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45981.448142361114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45981.448142361114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45981.448142361114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45981.448142361114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45981.448142361114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45981.448142361114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45981.448142361114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45981.448142361114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45981.448142361114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45981.448142361114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45981.448142361114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45981.448142361114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45981.448142361114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45981.448142361114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45981.448142361114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45981.448142361114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45981.448142361114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45981.448142361114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45981.448142361114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45981.448142361114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45981.448142361114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45981.448142361114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45981.448142361114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45981.448142361114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45981.448142361114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45981.448142361114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45981.448142361114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45981.448142361114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45981.448142361114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45981.448142361114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45981.448142361114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45981.448142361114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45981.448142361114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45981.448142361114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45981.448142361114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45981.448142361114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45981.448142361114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45981.448142361114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45981.448142361114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45981.448142361114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45981.448142361114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45981.448142361114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45981.448142361114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45981.448142361114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45981.448142361114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45981.448142361114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45981.448142361114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45981.448142361114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45981.448142361114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45981.448142361114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45981.448142361114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45981.448142361114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45981.448142361114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45981.448142361114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45981.448142361114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45981.448142361114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45981.448142361114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45981.448142361114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45981.448142361114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45981.448142361114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45981.448142361114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45981.448142361114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45981.448142361114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45981.448142361114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45981.448142361114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45981.448142361114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45981.448142361114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45981.448142361114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45981.448142361114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45981.448142361114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45981.448142361114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45981.448142361114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45981.448142361114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45981.448142361114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45981.448142361114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45981.448142361114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45981.448142361114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45981.448142361114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45981.448142361114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45981.448142361114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45981.448142361114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45981.448142361114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45981.448142361114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45981.448142361114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45981.448142361114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45981.448142361114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45981.448142361114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45981.448142361114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45981.448142361114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45981.448142361114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45981.448142361114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45981.448142361114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45981.448142361114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45981.448142361114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45981.448142361114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45981.448142361114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45981.448142361114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45981.448142361114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45981.448142361114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45981.448142361114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45981.448142361114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45981.448142361114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45981.448142361114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45981.448142361114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45981.448142361114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45981.448142361114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45981.448142361114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45981.448142361114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45981.448142361114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45981.448142361114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45981.448142361114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45981.448142361114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45981.448142361114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45981.448142361114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45981.448142361114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45981.448142361114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45981.448142361114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45981.448142361114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45981.448142361114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45981.448142361114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45981.448142361114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45981.448142361114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45981.448142361114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45981.448142361114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45981.448142361114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45981.448142361114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45981.448142361114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45981.448142361114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45981.448142361114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45981.448142361114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45981.448142361114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45981.448142361114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45981.448142361114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45981.448142361114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45981.448142361114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45981.448142361114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45981.448142361114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45981.448142361114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45981.448142361114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45981.448142361114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45981.448142361114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45981.448142361114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45981.448142361114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45981.448142361114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45981.448142361114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45981.448142361114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45981.448142361114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45981.448142361114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45981.448142361114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45981.448142361114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45981.448142361114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45981.448142361114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45981.448142361114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45981.448142361114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45981.448142361114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45981.448142361114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45981.448142361114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45981.448142361114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45981.448142361114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45981.448142361114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45981.448142361114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45981.448142361114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45981.448142361114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45981.448142361114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45981.448142361114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45981.448142361114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45981.448142361114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45981.448142361114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45981.448142361114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45981.448142361114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45981.448142361114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45981.448142361114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45981.448142361114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45981.448142361114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45981.448142361114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45981.448142361114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45981.448142361114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45981.448142361114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45981.448142361114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45981.448142361114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45981.448142361114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45981.448142361114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45981.448142361114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45981.448142361114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45981.448142361114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45981.448142361114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45981.448142361114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45981.448142361114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45981.448142361114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45981.448142361114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45981.448142361114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45981.448142361114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45981.448142361114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45981.448142361114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45981.448142361114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45981.448142361114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45981.448142361114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45981.448142361114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45981.448142361114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45981.448142361114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45981.448142361114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45981.448142361114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45981.448142361114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45981.448142361114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45981.448142361114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45981.448142361114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45981.448142361114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45981.448142361114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45981.448142361114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45981.448142361114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45981.448142361114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45981.448142361114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45981.448142361114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45981.448142361114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45981.448142361114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45981.448142361114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45981.448142361114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45981.448142361114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45981.448142361114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45981.448142361114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45981.448142361114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45981.448142361114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45981.448142361114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45981.448142361114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45981.448142361114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45981.448142361114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45981.448142361114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45981.448142361114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45981.448142361114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45981.448142361114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45981.448142361114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45981.448142361114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45981.448142361114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45981.448142361114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45981.448142361114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45981.448142361114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45981.448142361114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45981.448142361114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45981.448142361114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45981.448142361114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45981.448142361114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45981.448142361114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45981.448142361114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45981.448142361114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45981.448142361114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45981.448142361114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45981.448142361114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45981.448142361114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45981.448142361114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45981.448142361114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45981.448142361114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45981.448142361114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45981.448142361114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45981.448142361114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45981.448142361114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45981.448142361114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45981.448142361114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45981.448142361114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45981.448142361114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45981.448142361114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45981.448142361114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45981.448142361114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45981.448142361114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45981.448142361114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45981.448142361114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45981.448142361114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45981.448142361114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45981.448142361114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45981.448142361114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45981.448142361114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45981.448142361114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45981.448142361114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45981.448142361114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45981.448142361114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45981.448142361114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45981.448142361114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45981.448142361114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45981.448142361114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45981.448142361114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45981.448142361114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45981.448142361114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45981.448142361114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45981.448142361114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45981.448142361114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45981.448142361114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45981.448142361114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45981.448142361114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45981.448142361114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45981.448142361114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45981.448142361114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45981.448142361114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45981.448142361114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45981.448142361114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45981.448142361114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45981.448142361114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45981.448142361114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45981.448142361114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45981.448142361114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45981.448142361114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45981.448142361114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45981.448142361114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45981.448142361114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45981.448142361114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45981.448142361114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45981.448142361114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45981.448142361114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45981.448142361114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45981.448142361114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45981.448142361114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45981.448142361114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45981.448142361114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45981.448142361114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45981.448142361114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45981.448142361114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45981.448142361114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45981.448142361114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45981.448142361114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45981.448142361114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45981.448142361114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45981.448142361114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45981.448142361114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45981.448142361114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45981.448142361114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45981.448142361114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45981.448142361114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45981.448142361114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45981.448142361114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45981.448142361114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45981.448142361114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45981.448142361114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45981.448142361114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45981.448142361114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45981.448142361114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45981.448142361114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45981.448142361114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45981.448142361114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45981.448142361114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45981.448142361114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45981.448142361114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45981.448142361114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45981.448142361114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45981.448142361114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45981.448142361114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45981.448142361114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45981.448142361114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45981.448142361114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45981.448142361114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45981.448142361114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45981.448142361114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45981.448142361114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45981.448142361114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45981.448142361114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45981.448142361114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45981.448142361114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45981.448142361114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45981.448142361114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45981.448142361114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45981.448142361114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45981.448142361114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45981.448142361114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45981.448142361114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45981.448142361114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45981.448142361114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45981.448142361114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45981.448142361114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45981.448142361114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45981.448142361114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45981.448142361114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45981.448142361114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45981.448142361114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45981.448142361114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45981.448142361114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45981.448142361114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45981.448142361114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45981.448142361114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45981.448142361114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45981.448142361114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45981.448142361114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45981.448142361114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45981.448142361114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45981.448142361114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45981.448142361114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45981.448142361114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45981.448142361114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45981.448142361114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45981.448142361114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45981.448142361114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45981.448142361114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45981.448142361114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45981.448142361114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45981.448142361114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45981.448142361114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45981.448142361114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45981.448142361114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45981.448142361114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45981.448142361114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45981.448142361114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45981.448142361114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45981.448142361114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45981.448142361114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45981.448142361114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45981.448142361114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45981.448142361114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45981.448142361114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45981.448142361114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45981.448142361114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45981.448142361114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45981.448142361114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45981.448142361114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45981.448142361114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45981.448142361114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45981.448142361114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45981.448142361114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45981.448142361114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45981.448142361114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45981.448142361114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45981.448142361114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45981.448142361114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45981.448142361114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45981.448142361114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45981.448142361114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45981.448142361114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45981.448142361114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45981.448142361114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45981.448142361114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45981.448142361114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45981.448142361114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45981.448142361114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45981.448142361114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45981.448142361114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45981.448142361114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45981.448142361114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45981.448142361114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45981.448142361114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45981.448142361114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45981.448142361114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45981.448142361114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45981.448142361114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45981.448142361114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45981.448142361114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45981.448142361114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45981.448142361114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45981.448142361114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45981.448142361114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45981.448142361114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45981.448142361114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45981.448142361114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45981.448142361114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45981.448142361114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45981.448142361114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45981.448142361114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45981.448142361114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45981.448142361114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45981.448142361114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45981.448142361114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45981.448142361114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45981.448142361114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45981.448142361114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45981.448142361114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45981.448142361114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45981.448142361114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45981.448142361114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45981.448142361114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45981.448142361114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45981.448142361114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45981.448142361114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45981.448142361114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45981.448142361114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45981.448142361114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45981.448142361114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45981.448142361114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45981.448142361114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45981.448142361114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45981.448142361114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45981.448142361114</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277.96742476851796</v>
      </c>
      <c r="H2" s="95">
        <v>45703.474768518521</v>
      </c>
      <c r="I2" s="95" t="str">
        <f>IFERROR(VLOOKUP(D2,DB!A:F,6,0),"")</f>
        <v>SCECO</v>
      </c>
      <c r="J2" s="95" t="str">
        <f>IFERROR(VLOOKUP(D2,DB!A:G,7,0),"")</f>
        <v>Dead</v>
      </c>
      <c r="K2" s="97" t="s">
        <v>39112</v>
      </c>
      <c r="L2" s="91" t="str">
        <f>IFERROR(VLOOKUP(D2,DB!A:I,9,0),"")</f>
        <v>Latis</v>
      </c>
    </row>
    <row r="3" spans="1:16" ht="36" customHeight="1">
      <c r="A3" s="113" t="s">
        <v>39113</v>
      </c>
      <c r="B3" s="113" t="str">
        <f>IFERROR(VLOOKUP(D3,DB!A:K,11,0),"")</f>
        <v>R4</v>
      </c>
      <c r="C3" s="93">
        <v>1</v>
      </c>
      <c r="D3" s="91" t="s">
        <v>36975</v>
      </c>
      <c r="E3" s="94" t="s">
        <v>39021</v>
      </c>
      <c r="F3" s="95">
        <v>45981.312430555554</v>
      </c>
      <c r="G3" s="96">
        <f t="shared" ref="G3:G40" ca="1" si="0">IFERROR(NOW()-F3,"")</f>
        <v>0.13571180556027684</v>
      </c>
      <c r="H3" s="95">
        <v>45981.292361111111</v>
      </c>
      <c r="I3" s="113" t="str">
        <f>IFERROR(VLOOKUP(D3,DB!A:F,6,0),"")</f>
        <v>SCECO</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45981.448142361114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45981.448142361114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45981.448142361114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45981.448142361114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45981.448142361114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45981.448142361114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45981.448142361114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45981.448142361114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45981.448142361114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45981.448142361114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45981.448142361114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45981.448142361114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45981.448142361114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45981.448142361114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45981.448142361114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45981.448142361114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45981.448142361114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45981.448142361114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45981.448142361114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45981.448142361114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45981.448142361114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45981.448142361114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45981.448142361114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45981.448142361114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45981.448142361114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45981.448142361114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45981.448142361114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45981.448142361114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45981.448142361114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45981.448142361114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45981.448142361114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45981.448142361114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45981.448142361114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45981.448142361114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45981.448142361114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45981.448142361114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45981.448142361114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45981.448142361114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45981.448142361114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45981.448142361114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45981.448142361114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45981.448142361114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45981.448142361114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45981.448142361114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45981.448142361114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45981.448142361114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45981.448142361114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45981.448142361114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45981.448142361114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45981.448142361114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45981.448142361114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45981.448142361114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45981.448142361114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45981.448142361114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45981.448142361114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45981.448142361114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45981.448142361114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45981.448142361114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45981.448142361114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45981.448142361114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45981.448142361114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45981.448142361114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45981.448142361114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45981.448142361114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45981.448142361114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45981.448142361114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45981.448142361114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45981.448142361114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45981.448142361114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45981.448142361114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45981.448142361114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45981.448142361114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45981.448142361114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45981.448142361114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45981.448142361114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45981.448142361114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45981.448142361114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45981.448142361114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45981.448142361114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45981.448142361114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45981.448142361114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45981.448142361114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45981.448142361114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45981.448142361114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45981.448142361114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45981.448142361114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45981.448142361114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45981.448142361114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45981.448142361114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45981.448142361114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45981.448142361114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45981.448142361114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45981.448142361114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45981.448142361114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45981.448142361114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45981.448142361114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45981.448142361114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45981.448142361114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45981.448142361114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45981.448142361114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45981.448142361114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45981.448142361114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45981.448142361114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45981.448142361114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45981.448142361114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45981.448142361114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45981.448142361114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45981.448142361114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45981.448142361114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45981.448142361114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45981.448142361114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45981.448142361114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45981.448142361114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45981.448142361114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45981.448142361114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45981.448142361114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45981.448142361114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45981.448142361114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45981.448142361114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45981.448142361114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45981.448142361114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45981.448142361114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45981.448142361114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45981.448142361114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45981.448142361114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45981.448142361114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45981.448142361114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45981.448142361114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45981.448142361114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45981.448142361114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45981.448142361114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45981.448142361114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45981.448142361114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45981.448142361114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45981.448142361114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45981.448142361114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45981.448142361114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45981.448142361114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45981.448142361114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45981.448142361114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45981.448142361114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45981.448142361114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45981.448142361114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45981.448142361114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45981.448142361114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45981.448142361114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45981.448142361114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45981.448142361114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45981.448142361114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45981.448142361114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45981.448142361114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45981.448142361114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45981.448142361114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45981.448142361114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45981.448142361114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45981.448142361114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45981.448142361114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45981.448142361114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45981.448142361114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45981.448142361114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45981.448142361114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45981.448142361114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45981.448142361114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45981.448142361114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45981.448142361114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45981.448142361114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45981.448142361114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45981.448142361114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45981.448142361114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45981.448142361114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45981.448142361114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45981.448142361114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45981.448142361114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45981.448142361114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45981.448142361114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45981.448142361114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45981.448142361114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45981.448142361114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45981.448142361114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45981.448142361114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45981.448142361114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45981.448142361114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45981.448142361114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45981.448142361114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45981.448142361114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45981.448142361114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45981.448142361114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45981.448142361114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45981.448142361114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45981.448142361114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45981.448142361114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45981.448142361114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45981.448142361114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45981.448142361114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45981.448142361114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45981.448142361114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45981.448142361114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45981.448142361114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45981.448142361114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45981.448142361114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45981.448142361114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45981.448142361114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45981.448142361114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45981.448142361114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45981.448142361114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45981.448142361114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45981.448142361114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45981.448142361114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45981.448142361114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45981.448142361114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45981.448142361114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45981.448142361114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45981.448142361114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45981.448142361114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45981.448142361114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45981.448142361114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45981.448142361114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45981.448142361114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45981.448142361114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45981.448142361114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45981.448142361114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45981.448142361114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45981.448142361114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45981.448142361114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45981.448142361114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45981.448142361114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45981.448142361114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45981.448142361114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45981.448142361114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45981.448142361114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45981.448142361114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45981.448142361114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45981.448142361114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45981.448142361114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45981.448142361114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45981.448142361114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45981.448142361114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45981.448142361114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45981.448142361114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45981.448142361114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45981.448142361114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45981.448142361114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45981.448142361114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45981.448142361114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45981.448142361114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45981.448142361114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45981.448142361114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45981.448142361114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45981.448142361114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45981.448142361114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45981.448142361114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45981.448142361114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45981.448142361114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45981.448142361114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45981.448142361114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45981.448142361114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45981.448142361114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45981.448142361114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45981.448142361114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45981.448142361114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45981.448142361114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45981.448142361114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45981.448142361114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45981.448142361114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45981.448142361114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45981.448142361114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45981.448142361114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45981.448142361114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45981.448142361114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45981.448142361114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45981.448142361114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45981.448142361114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45981.448142361114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45981.448142361114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45981.448142361114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45981.448142361114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45981.448142361114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45981.448142361114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45981.448142361114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45981.448142361114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45981.448142361114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45981.448142361114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45981.448142361114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45981.448142361114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45981.448142361114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45981.448142361114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45981.448142361114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45981.448142361114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45981.448142361114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45981.448142361114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45981.448142361114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45981.448142361114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45981.448142361114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45981.448142361114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45981.448142361114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45981.448142361114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45981.448142361114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45981.448142361114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45981.448142361114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45981.448142361114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45981.448142361114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45981.448142361114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45981.448142361114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45981.448142361114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45981.448142361114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45981.448142361114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45981.448142361114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45981.448142361114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45981.448142361114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45981.448142361114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45981.448142361114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45981.448142361114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45981.448142361114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45981.448142361114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45981.448142361114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45981.448142361114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45981.448142361114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45981.448142361114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45981.448142361114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45981.448142361114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45981.448142361114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45981.448142361114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45981.448142361114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45981.448142361114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45981.448142361114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45981.448142361114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45981.448142361114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45981.448142361114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45981.448142361114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45981.448142361114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45981.448142361114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45981.448142361114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45981.448142361114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45981.448142361114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45981.448142361114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45981.448142361114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45981.448142361114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45981.448142361114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45981.448142361114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45981.448142361114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45981.448142361114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45981.448142361114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45981.448142361114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45981.448142361114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45981.448142361114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45981.448142361114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45981.448142361114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45981.448142361114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45981.448142361114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45981.448142361114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45981.448142361114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45981.448142361114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45981.448142361114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45981.448142361114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45981.448142361114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45981.448142361114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45981.448142361114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45981.448142361114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45981.448142361114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45981.448142361114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45981.448142361114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45981.448142361114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45981.448142361114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45981.448142361114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45981.448142361114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45981.448142361114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45981.448142361114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45981.448142361114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45981.448142361114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45981.448142361114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45981.448142361114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45981.448142361114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45981.448142361114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45981.448142361114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45981.448142361114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45981.448142361114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45981.448142361114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45981.448142361114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45981.448142361114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45981.448142361114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45981.448142361114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45981.448142361114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45981.448142361114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45981.448142361114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45981.448142361114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45981.448142361114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45981.448142361114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45981.448142361114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45981.448142361114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45981.448142361114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45981.448142361114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45981.448142361114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45981.448142361114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45981.448142361114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45981.448142361114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45981.448142361114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45981.448142361114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45981.448142361114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45981.448142361114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45981.448142361114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45981.448142361114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45981.448142361114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45981.448142361114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45981.448142361114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45981.448142361114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45981.448142361114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45981.448142361114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45981.448142361114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45981.448142361114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45981.448142361114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45981.448142361114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45981.448142361114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45981.448142361114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45981.448142361114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45981.448142361114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45981.448142361114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45981.448142361114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45981.448142361114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45981.448142361114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45981.448142361114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45981.448142361114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45981.448142361114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45981.448142361114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45981.448142361114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45981.448142361114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45981.448142361114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45981.448142361114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45981.448142361114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45981.448142361114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45981.448142361114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45981.448142361114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45981.448142361114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45981.448142361114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45981.448142361114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45981.448142361114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45981.448142361114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45981.448142361114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45981.448142361114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45981.448142361114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45981.448142361114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45981.448142361114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45981.448142361114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45981.448142361114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45981.448142361114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45981.448142361114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45981.448142361114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45981.448142361114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45981.448142361114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45981.448142361114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45981.448142361114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45981.448142361114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45981.448142361114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45981.448142361114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45981.448142361114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45981.448142361114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45981.448142361114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45981.448142361114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45981.448142361114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45981.448142361114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45981.448142361114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45981.448142361114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45981.448142361114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45981.448142361114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45981.448142361114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45981.448142361114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45981.448142361114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45981.448142361114</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5"/>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89.61608217592584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55.259265046297514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32.787031250001746</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3.9333391203763313</v>
      </c>
      <c r="H5" s="128">
        <v>45977.468807870369</v>
      </c>
      <c r="I5" s="109" t="str">
        <f>IFERROR(VLOOKUP(D5,DB!A:F,6,0),"")</f>
        <v>SCECO</v>
      </c>
      <c r="J5" s="109" t="str">
        <f>IFERROR(VLOOKUP(D5,DB!A:G,7,0),"")</f>
        <v>Weak</v>
      </c>
      <c r="K5" s="109" t="s">
        <v>39122</v>
      </c>
      <c r="L5" s="109" t="str">
        <f>IFERROR(VLOOKUP(D5,DB!A:I,9,0),"")</f>
        <v>Latis</v>
      </c>
    </row>
    <row r="6" spans="1:13">
      <c r="A6" s="109" t="s">
        <v>39123</v>
      </c>
      <c r="B6" s="109" t="str">
        <f>IFERROR(VLOOKUP(D6,DB!A:K,11,0),"")</f>
        <v>R5</v>
      </c>
      <c r="C6" s="109">
        <v>1</v>
      </c>
      <c r="D6" s="109" t="s">
        <v>36518</v>
      </c>
      <c r="E6" s="109" t="s">
        <v>39021</v>
      </c>
      <c r="F6" s="128">
        <v>45981.373298611114</v>
      </c>
      <c r="G6" s="111">
        <f ca="1">IFERROR(NOW()-F6,"")</f>
        <v>7.4843750000582077E-2</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2</v>
      </c>
      <c r="D7" s="109" t="s">
        <v>31274</v>
      </c>
      <c r="E7" s="109" t="s">
        <v>39021</v>
      </c>
      <c r="F7" s="128">
        <v>45981.392025462963</v>
      </c>
      <c r="G7" s="111">
        <f ca="1">IFERROR(NOW()-F7,"")</f>
        <v>5.6116898151230998E-2</v>
      </c>
      <c r="H7" s="128">
        <v>45981.383692129632</v>
      </c>
      <c r="I7" s="109" t="str">
        <f>IFERROR(VLOOKUP(D7,DB!A:F,6,0),"")</f>
        <v>SCECO</v>
      </c>
      <c r="J7" s="109" t="str">
        <f>IFERROR(VLOOKUP(D7,DB!A:G,7,0),"")</f>
        <v>Vandalized</v>
      </c>
      <c r="K7" s="109" t="s">
        <v>39124</v>
      </c>
      <c r="L7" s="109" t="str">
        <f>IFERROR(VLOOKUP(D7,DB!A:I,9,0),"")</f>
        <v>Latis</v>
      </c>
    </row>
    <row r="8" spans="1:13">
      <c r="A8" s="109" t="s">
        <v>39126</v>
      </c>
      <c r="B8" s="109" t="str">
        <f>IFERROR(VLOOKUP(D8,DB!A:K,11,0),"")</f>
        <v>R5</v>
      </c>
      <c r="C8" s="109">
        <v>1</v>
      </c>
      <c r="D8" s="109" t="s">
        <v>36021</v>
      </c>
      <c r="E8" s="109" t="s">
        <v>39021</v>
      </c>
      <c r="F8" s="128">
        <v>45981.41777777778</v>
      </c>
      <c r="G8" s="111">
        <f ca="1">IFERROR(NOW()-F8,"")</f>
        <v>3.0364583333721384E-2</v>
      </c>
      <c r="H8" s="128">
        <v>45981.411527777775</v>
      </c>
      <c r="I8" s="109" t="str">
        <f>IFERROR(VLOOKUP(D8,DB!A:F,6,0),"")</f>
        <v>Generator-SG</v>
      </c>
      <c r="J8" s="109" t="str">
        <f>IFERROR(VLOOKUP(D8,DB!A:G,7,0),"")</f>
        <v>Vandalized</v>
      </c>
      <c r="K8" s="109" t="s">
        <v>39127</v>
      </c>
      <c r="L8" s="109" t="str">
        <f>IFERROR(VLOOKUP(D8,DB!A:I,9,0),"")</f>
        <v>Latis</v>
      </c>
    </row>
    <row r="9" spans="1:13">
      <c r="A9" s="109"/>
      <c r="B9" s="109" t="str">
        <f>IFERROR(VLOOKUP(D9,DB!A:K,11,0),"")</f>
        <v/>
      </c>
      <c r="C9" s="109"/>
      <c r="D9" s="109"/>
      <c r="E9" s="109"/>
      <c r="F9" s="109"/>
      <c r="G9" s="111">
        <f ca="1">IFERROR(NOW()-F9,"")</f>
        <v>45981.448142361114</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45981.448142361114</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45981.448142361114</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45981.448142361114</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45981.448142361114</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45981.448142361114</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45981.448142361114</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45981.448142361114</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45981.448142361114</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45981.448142361114</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45981.448142361114</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45981.448142361114</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45981.448142361114</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45981.448142361114</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45981.448142361114</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45981.448142361114</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45981.448142361114</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45981.448142361114</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45981.448142361114</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45981.448142361114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45981.448142361114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45981.448142361114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45981.448142361114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45981.448142361114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45981.448142361114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45981.448142361114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45981.448142361114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45981.448142361114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45981.448142361114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45981.448142361114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45981.448142361114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45981.448142361114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45981.448142361114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45981.448142361114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45981.448142361114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45981.448142361114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45981.448142361114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45981.448142361114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45981.448142361114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45981.448142361114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45981.448142361114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45981.448142361114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45981.448142361114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45981.448142361114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45981.448142361114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45981.448142361114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45981.448142361114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45981.448142361114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45981.448142361114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45981.448142361114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45981.448142361114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45981.448142361114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45981.448142361114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45981.448142361114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45981.448142361114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45981.448142361114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45981.448142361114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45981.448142361114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45981.448142361114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45981.448142361114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45981.448142361114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45981.448142361114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45981.448142361114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45981.448142361114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45981.448142361114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45981.448142361114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45981.448142361114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45981.448142361114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45981.448142361114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45981.448142361114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45981.448142361114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45981.448142361114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45981.448142361114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45981.448142361114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45981.448142361114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45981.448142361114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45981.448142361114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45981.448142361114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45981.448142361114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45981.448142361114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45981.448142361114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45981.448142361114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45981.448142361114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45981.448142361114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45981.448142361114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45981.448142361114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45981.448142361114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45981.448142361114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45981.448142361114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45981.448142361114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45981.448142361114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45981.448142361114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45981.448142361114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45981.448142361114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45981.448142361114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45981.448142361114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45981.448142361114</v>
      </c>
      <c r="H105" s="109"/>
      <c r="I105" s="109" t="str">
        <f>IFERROR(VLOOKUP(D105,DB!A:F,6,0),"")</f>
        <v/>
      </c>
      <c r="J105" s="109" t="str">
        <f>IFERROR(VLOOKUP(D105,DB!A:G,7,0),"")</f>
        <v/>
      </c>
      <c r="K105" s="109"/>
      <c r="L105" s="109" t="str">
        <f>IFERROR(VLOOKUP(D105,DB!A:I,9,0),"")</f>
        <v/>
      </c>
    </row>
    <row r="106" spans="1:12">
      <c r="A106" s="131"/>
      <c r="B106" s="131" t="str">
        <f>IFERROR(VLOOKUP(D106,DB!A:K,11,0),"")</f>
        <v/>
      </c>
      <c r="C106" s="131"/>
      <c r="D106" s="131"/>
      <c r="E106" s="131"/>
      <c r="F106" s="132"/>
      <c r="G106" s="111">
        <f ca="1">IFERROR(NOW()-F106,"")</f>
        <v>45981.448142361114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45981.448142361114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45981.448142361114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45981.448142361114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45981.448142361114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45981.448142361114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45981.448142361114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45981.448142361114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45981.448142361114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45981.448142361114</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45981.448142361114</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45981.448142361114</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45981.448142361114</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45981.448142361114</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45981.448142361114</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45981.448142361114</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45981.448142361114</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45981.448142361114</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45981.448142361114</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45981.448142361114</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45981.448142361114</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45981.448142361114</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45981.448142361114</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45981.448142361114</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45981.448142361114</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45981.448142361114</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45981.448142361114</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45981.448142361114</v>
      </c>
      <c r="H133" s="132"/>
      <c r="I133" s="131" t="str">
        <f>IFERROR(VLOOKUP(D133,DB!A:F,6,0),"")</f>
        <v/>
      </c>
      <c r="J133" s="131" t="str">
        <f>IFERROR(VLOOKUP(D133,DB!A:G,7,0),"")</f>
        <v/>
      </c>
      <c r="K133" s="131"/>
      <c r="L133" s="131" t="str">
        <f>IFERROR(VLOOKUP(D133,DB!A:I,9,0),"")</f>
        <v/>
      </c>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sheetData>
  <dataValidations count="2">
    <dataValidation allowBlank="1" showInputMessage="1" showErrorMessage="1" sqref="E1" xr:uid="{920C6338-E771-4DAE-8C89-92A9093EA4DE}"/>
    <dataValidation type="list" allowBlank="1" showInputMessage="1" showErrorMessage="1" sqref="E2:E1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29744</v>
      </c>
      <c r="E2" s="109" t="s">
        <v>39021</v>
      </c>
      <c r="F2" s="121">
        <v>45981.419027777774</v>
      </c>
      <c r="G2" s="104">
        <f t="shared" ref="G2:G13" ca="1" si="0">IFERROR(NOW()-F2,"-")</f>
        <v>2.9114583339833189E-2</v>
      </c>
      <c r="H2" s="121">
        <v>45981.419027777774</v>
      </c>
      <c r="I2" s="119" t="str">
        <f>IFERROR(VLOOKUP(D2,DB!A:F,6,0),"")</f>
        <v>SCECO</v>
      </c>
      <c r="J2" s="119" t="str">
        <f>IFERROR(VLOOKUP(D2,DB!A:G,7,0),"")</f>
        <v>Dead+No BB Design</v>
      </c>
      <c r="K2" s="122" t="s">
        <v>39129</v>
      </c>
      <c r="L2" s="123" t="str">
        <f>IFERROR(VLOOKUP(D2,DB!A:I,9,0),"")</f>
        <v>Latis</v>
      </c>
    </row>
    <row r="3" spans="1:16382" ht="31.5" customHeight="1">
      <c r="A3" s="118"/>
      <c r="B3" s="119" t="str">
        <f>IFERROR(VLOOKUP(D3,DB!A:K,11,0),"")</f>
        <v/>
      </c>
      <c r="C3" s="120"/>
      <c r="D3" s="119"/>
      <c r="E3" s="109"/>
      <c r="F3" s="121"/>
      <c r="G3" s="104">
        <f t="shared" ca="1" si="0"/>
        <v>45981.448142361114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45981.448142361114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45981.448142361114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45981.448142361114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45981.448142361114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45981.448142361114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45981.448142361114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45981.448142361114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45981.448142361114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45981.448142361114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45981.448142361114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45981.448142361114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45981.448142361114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45981.448142361114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45981.448142361114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45981.448142361114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45981.448142361114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45981.448142361114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45981.448142361114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45981.448142361114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45981.448142361114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45981.448142361114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45981.448142361114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45981.448142361114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45981.448142361114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45981.448142361114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45981.448142361114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45981.448142361114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45981.448142361114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45981.448142361114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45981.448142361114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45981.448142361114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45981.448142361114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45981.448142361114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45981.448142361114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45981.448142361114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45981.448142361114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45981.448142361114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45981.448142361114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45981.448142361114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45981.448142361114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45981.448142361114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45981.448142361114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45981.448142361114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45981.448142361114</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2025-11-20T07:45:26Z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