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72" documentId="13_ncr:1_{F6CB121F-512D-4AA6-A0C1-0FB36C537598}" xr6:coauthVersionLast="47" xr6:coauthVersionMax="47" xr10:uidLastSave="{283672F2-0222-41AA-AAA7-18B16F7560A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 l="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5" i="5"/>
  <c r="B6" i="5"/>
  <c r="B7" i="5"/>
  <c r="B8" i="5"/>
  <c r="B9" i="5"/>
  <c r="B10" i="5"/>
  <c r="B11" i="5"/>
  <c r="B12"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L6" i="1"/>
  <c r="J3" i="1"/>
  <c r="J4" i="1"/>
  <c r="J5" i="1"/>
  <c r="J6" i="1"/>
  <c r="I3" i="1"/>
  <c r="I4" i="1"/>
  <c r="I5" i="1"/>
  <c r="I6" i="1"/>
  <c r="G3" i="1"/>
  <c r="G4" i="1"/>
  <c r="G5" i="1"/>
  <c r="G6" i="1"/>
  <c r="B3" i="1"/>
  <c r="B4" i="1"/>
  <c r="B5" i="1"/>
  <c r="B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<sst xmlns="http://schemas.openxmlformats.org/spreadsheetml/2006/main" count="180279" uniqueCount="39124">
  <si>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</si>
  <si>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</si>
  <si>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</si>
  <si>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</si>
  <si>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</si>
  <si>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</si>
  <si>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</si>
  <si>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</si>
  <si>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</si>
  <si>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</si>
  <si>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</si>
  <si>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</si>
  <si>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</si>
  <si>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</si>
  <si>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</si>
  <si>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</si>
  <si>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</si>
  <si>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</si>
  <si>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</si>
  <si>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</si>
  <si>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</si>
  <si>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</si>
  <si>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</si>
  <si>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</si>
  <si>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</si>
  <si>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</si>
  <si>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</si>
  <si>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</si>
  <si>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</si>
  <si>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</si>
  <si>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</si>
  <si>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</si>
  <si>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</si>
  <si>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</si>
  <si>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</si>
  <si>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</si>
  <si>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</si>
  <si>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</si>
  <si>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</si>
  <si>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</si>
  <si>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</si>
  <si>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</si>
  <si>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</si>
  <si>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</si>
  <si>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</si>
  <si>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</si>
  <si>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</si>
  <si>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</si>
  <si>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</si>
  <si>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</si>
  <si>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</si>
  <si>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</si>
  <si>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</si>
  <si>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</si>
  <si>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</si>
  <si>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</si>
  <si>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</si>
  <si>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</si>
  <si>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</si>
  <si>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</si>
  <si>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</si>
  <si>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</si>
  <si>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</si>
  <si>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</si>
  <si>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</si>
  <si>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</si>
  <si>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</si>
  <si>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</si>
  <si>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</si>
  <si>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</si>
  <si>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</si>
  <si>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</si>
  <si>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</si>
  <si>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</si>
  <si>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</si>
  <si>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</si>
  <si>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</si>
  <si>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</si>
  <si>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</si>
  <si>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</si>
  <si>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</si>
  <si>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</si>
  <si>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</si>
  <si>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</si>
  <si>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</si>
  <si>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</si>
  <si>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</si>
  <si>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</si>
  <si>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</si>
  <si>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</si>
  <si>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</si>
  <si>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</si>
  <si>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</si>
  <si>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</si>
  <si>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</si>
  <si>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</si>
  <si>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</si>
  <si>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</si>
  <si>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</si>
  <si>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</si>
  <si>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</si>
  <si>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</si>
  <si>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</si>
  <si>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</si>
  <si>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</si>
  <si>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</si>
  <si>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</si>
  <si>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</si>
  <si>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</si>
  <si>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</si>
  <si>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</si>
  <si>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</si>
  <si>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</si>
  <si>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</si>
  <si>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</si>
  <si>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</si>
  <si>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</si>
  <si>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</si>
  <si>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</si>
  <si>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</si>
  <si>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</si>
  <si>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</si>
  <si>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</si>
  <si>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</si>
  <si>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</si>
  <si>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</si>
  <si>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</si>
  <si>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</si>
  <si>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</si>
  <si>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</si>
  <si>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</si>
  <si>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</si>
  <si>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</si>
  <si>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</si>
  <si>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</si>
  <si>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</si>
  <si>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</si>
  <si>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</si>
  <si>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</si>
  <si>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</si>
  <si>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</si>
  <si>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</si>
  <si>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</si>
  <si>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</si>
  <si>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</si>
  <si>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</si>
  <si>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</si>
  <si>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</si>
  <si>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</si>
  <si>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</si>
  <si>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</si>
  <si>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</si>
  <si>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</si>
  <si>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</si>
  <si>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</si>
  <si>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</si>
  <si>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</si>
  <si>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</si>
  <si>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</si>
  <si>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</si>
  <si>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</si>
  <si>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</si>
  <si>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</si>
  <si>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</si>
  <si>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</si>
  <si>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</si>
  <si>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</si>
  <si>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</si>
  <si>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</si>
  <si>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</si>
  <si>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</si>
  <si>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</si>
  <si>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</si>
  <si>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</si>
  <si>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</si>
  <si>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</si>
  <si>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</si>
  <si>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</si>
  <si>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</si>
  <si>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</si>
  <si>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</si>
  <si>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</si>
  <si>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</si>
  <si>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</si>
  <si>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</si>
  <si>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</si>
  <si>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</si>
  <si>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</si>
  <si>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</si>
  <si>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</si>
  <si>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</si>
  <si>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</si>
  <si>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</si>
  <si>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</si>
  <si>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</si>
  <si>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</si>
  <si>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</si>
  <si>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</si>
  <si>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</si>
  <si>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</si>
  <si>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</si>
  <si>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</si>
  <si>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</si>
  <si>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</si>
  <si>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</si>
  <si>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</si>
  <si>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</si>
  <si>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</si>
  <si>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</si>
  <si>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</si>
  <si>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</si>
  <si>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</si>
  <si>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</si>
  <si>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</si>
  <si>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</si>
  <si>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</si>
  <si>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</si>
  <si>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</si>
  <si>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</si>
  <si>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</si>
  <si>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</si>
  <si>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</si>
  <si>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</si>
  <si>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</si>
  <si>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</si>
  <si>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</si>
  <si>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</si>
  <si>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</si>
  <si>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</si>
  <si>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</si>
  <si>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</si>
  <si>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</si>
  <si>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</si>
  <si>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</si>
  <si>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</si>
  <si>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</si>
  <si>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</si>
  <si>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</si>
  <si>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</si>
  <si>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</si>
  <si>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</si>
  <si>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</si>
  <si>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</si>
  <si>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</si>
  <si>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</si>
  <si>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</si>
  <si>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</si>
  <si>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</si>
  <si>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</si>
  <si>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</si>
  <si>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</si>
  <si>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</si>
  <si>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</si>
  <si>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</si>
  <si>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</si>
  <si>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</si>
  <si>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</si>
  <si>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</si>
  <si>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</si>
  <si>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</si>
  <si>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</si>
  <si>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</si>
  <si>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</si>
  <si>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</si>
  <si>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</si>
  <si>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</si>
  <si>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</si>
  <si>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</si>
  <si>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</si>
  <si>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</si>
  <si>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</si>
  <si>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</si>
  <si>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</si>
  <si>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</si>
  <si>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</si>
  <si>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</si>
  <si>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</si>
  <si>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</si>
  <si>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</si>
  <si>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</si>
  <si>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</si>
  <si>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</si>
  <si>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</si>
  <si>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</si>
  <si>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</si>
  <si>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</si>
  <si>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</si>
  <si>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</si>
  <si>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</si>
  <si>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</si>
  <si>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</si>
  <si>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</si>
  <si>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</si>
  <si>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</si>
  <si>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</si>
  <si>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</si>
  <si>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</si>
  <si>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</si>
  <si>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</si>
  <si>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</si>
  <si>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</si>
  <si>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</si>
  <si>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</si>
  <si>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</si>
  <si>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</si>
  <si>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</si>
  <si>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</si>
  <si>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</si>
  <si>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</si>
  <si>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</si>
  <si>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</si>
  <si>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</si>
  <si>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</si>
  <si>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</si>
  <si>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</si>
  <si>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</si>
  <si>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</si>
  <si>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</si>
  <si>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</si>
  <si>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</si>
  <si>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</si>
  <si>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</si>
  <si>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</si>
  <si>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</si>
  <si>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</si>
  <si>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</si>
  <si>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</si>
  <si>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</si>
  <si>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</si>
  <si>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</si>
  <si>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</si>
  <si>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</si>
  <si>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</si>
  <si>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</si>
  <si>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</si>
  <si>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</si>
  <si>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</si>
  <si>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</si>
  <si>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</si>
  <si>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</si>
  <si>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</si>
  <si>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</si>
  <si>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</si>
  <si>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</si>
  <si>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</si>
  <si>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</si>
  <si>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</si>
  <si>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</si>
  <si>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</si>
  <si>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</si>
  <si>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</si>
  <si>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</si>
  <si>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</si>
  <si>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</si>
  <si>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</si>
  <si>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</si>
  <si>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</si>
  <si>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</si>
  <si>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</si>
  <si>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</si>
  <si>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</si>
  <si>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</si>
  <si>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</si>
  <si>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</si>
  <si>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</si>
  <si>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</si>
  <si>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</si>
  <si>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</si>
  <si>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</si>
  <si>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</si>
  <si>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</si>
  <si>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</si>
  <si>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</si>
  <si>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</si>
  <si>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</si>
  <si>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</si>
  <si>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</si>
  <si>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</si>
  <si>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</si>
  <si>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</si>
  <si>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</si>
  <si>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</si>
  <si>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</si>
  <si>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</si>
  <si>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</si>
  <si>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</si>
  <si>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</si>
  <si>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</si>
  <si>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</si>
  <si>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</si>
  <si>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</si>
  <si>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</si>
  <si>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</si>
  <si>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</si>
  <si>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</si>
  <si>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</si>
  <si>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</si>
  <si>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</si>
  <si>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</si>
  <si>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</si>
  <si>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</si>
  <si>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</si>
  <si>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</si>
  <si>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</si>
  <si>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</si>
  <si>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</si>
  <si>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</si>
  <si>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</si>
  <si>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</si>
  <si>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</si>
  <si>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</si>
  <si>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</si>
  <si>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</si>
  <si>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</si>
  <si>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</si>
  <si>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</si>
  <si>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</si>
  <si>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</si>
  <si>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</si>
  <si>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</si>
  <si>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</si>
  <si>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</si>
  <si>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</si>
  <si>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</si>
  <si>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</si>
  <si>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</si>
  <si>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</si>
  <si>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</si>
  <si>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</si>
  <si>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</si>
  <si>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</si>
  <si>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</si>
  <si>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</si>
  <si>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</si>
  <si>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</si>
  <si>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</si>
  <si>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</si>
  <si>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</si>
  <si>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</si>
  <si>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</si>
  <si>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</si>
  <si>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</si>
  <si>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</si>
  <si>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</si>
  <si>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</si>
  <si>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</si>
  <si>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</si>
  <si>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</si>
  <si>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</si>
  <si>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</si>
  <si>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</si>
  <si>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</si>
  <si>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</si>
  <si>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</si>
  <si>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</si>
  <si>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</si>
  <si>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</si>
  <si>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</si>
  <si>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</si>
  <si>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</si>
  <si>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</si>
  <si>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</si>
  <si>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</si>
  <si>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</si>
  <si>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</si>
  <si>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</si>
  <si>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</si>
  <si>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</si>
  <si>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</si>
  <si>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</si>
  <si>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</si>
  <si>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</si>
  <si>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</si>
  <si>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</si>
  <si>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</si>
  <si>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</si>
  <si>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</si>
  <si>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</si>
  <si>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</si>
  <si>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</si>
  <si>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</si>
  <si>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</si>
  <si>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</si>
  <si>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</si>
  <si>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</si>
  <si>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</si>
  <si>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</si>
  <si>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</si>
  <si>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</si>
  <si>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</si>
  <si>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</si>
  <si>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</si>
  <si>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</si>
  <si>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</si>
  <si>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</si>
  <si>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</si>
  <si>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</si>
  <si>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</si>
  <si>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</si>
  <si>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</si>
  <si>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</si>
  <si>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</si>
  <si>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</si>
  <si>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</si>
  <si>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</si>
  <si>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</si>
  <si>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</si>
  <si>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</si>
  <si>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</si>
  <si>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</si>
  <si>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</si>
  <si>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</si>
  <si>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</si>
  <si>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</si>
  <si>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</si>
  <si>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</si>
  <si>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</si>
  <si>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</si>
  <si>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</si>
  <si>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</si>
  <si>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</si>
  <si>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</si>
  <si>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</si>
  <si>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</si>
  <si>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</si>
  <si>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</si>
  <si>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</si>
  <si>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</si>
  <si>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</si>
  <si>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</si>
  <si>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</si>
  <si>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</si>
  <si>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</si>
  <si>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</si>
  <si>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</si>
  <si>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</si>
  <si>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</si>
  <si>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</si>
  <si>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</si>
  <si>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</si>
  <si>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</si>
  <si>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</si>
  <si>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</si>
  <si>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</si>
  <si>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</si>
  <si>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</si>
  <si>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</si>
  <si>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</si>
  <si>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</si>
  <si>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</si>
  <si>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</si>
  <si>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</si>
  <si>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</si>
  <si>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</si>
  <si>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</si>
  <si>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</si>
  <si>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</si>
  <si>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</si>
  <si>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</si>
  <si>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</si>
  <si>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</si>
  <si>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</si>
  <si>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</si>
  <si>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</si>
  <si>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</si>
  <si>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</si>
  <si>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</si>
  <si>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</si>
  <si>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</si>
  <si>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</si>
  <si>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</si>
  <si>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</si>
  <si>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</si>
  <si>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</si>
  <si>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</si>
  <si>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</si>
  <si>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</si>
  <si>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</si>
  <si>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</si>
  <si>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</si>
  <si>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</si>
  <si>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</si>
  <si>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</si>
  <si>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</si>
  <si>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</si>
  <si>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</si>
  <si>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</si>
  <si>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</si>
  <si>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</si>
  <si>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</si>
  <si>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</si>
  <si>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</si>
  <si>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</si>
  <si>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</si>
  <si>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</si>
  <si>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</si>
  <si>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</si>
  <si>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</si>
  <si>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</si>
  <si>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</si>
  <si>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</si>
  <si>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</si>
  <si>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</si>
  <si>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</si>
  <si>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</si>
  <si>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</si>
  <si>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</si>
  <si>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</si>
  <si>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</si>
  <si>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</si>
  <si>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</si>
  <si>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</si>
  <si>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</si>
  <si>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</si>
  <si>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</si>
  <si>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</si>
  <si>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</si>
  <si>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</si>
  <si>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</si>
  <si>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</si>
  <si>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</si>
  <si>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</si>
  <si>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</si>
  <si>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</si>
  <si>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</si>
  <si>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</si>
  <si>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</si>
  <si>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</si>
  <si>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</si>
  <si>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</si>
  <si>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</si>
  <si>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</si>
  <si>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</si>
  <si>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</si>
  <si>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</si>
  <si>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</si>
  <si>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</si>
  <si>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</si>
  <si>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</si>
  <si>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</si>
  <si>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</si>
  <si>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</si>
  <si>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</si>
  <si>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</si>
  <si>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</si>
  <si>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</si>
  <si>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</si>
  <si>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</si>
  <si>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</si>
  <si>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</si>
  <si>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</si>
  <si>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</si>
  <si>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</si>
  <si>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</si>
  <si>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</si>
  <si>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</si>
  <si>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</si>
  <si>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</si>
  <si>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</si>
  <si>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</si>
  <si>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</si>
  <si>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</si>
  <si>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</si>
  <si>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</si>
  <si>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</si>
  <si>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</si>
  <si>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</si>
  <si>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</si>
  <si>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</si>
  <si>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</si>
  <si>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</si>
  <si>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</si>
  <si>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</si>
  <si>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</si>
  <si>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</si>
  <si>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</si>
  <si>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</si>
  <si>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</si>
  <si>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</si>
  <si>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</si>
  <si>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</si>
  <si>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</si>
  <si>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</si>
  <si>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</si>
  <si>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</si>
  <si>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</si>
  <si>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</si>
  <si>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</si>
  <si>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</si>
  <si>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</si>
  <si>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</si>
  <si>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</si>
  <si>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</si>
  <si>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</si>
  <si>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</si>
  <si>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</si>
  <si>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</si>
  <si>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</si>
  <si>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</si>
  <si>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</si>
  <si>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</si>
  <si>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</si>
  <si>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</si>
  <si>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</si>
  <si>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</si>
  <si>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</si>
  <si>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</si>
  <si>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</si>
  <si>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</si>
  <si>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</si>
  <si>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</si>
  <si>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</si>
  <si>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</si>
  <si>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</si>
  <si>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</si>
  <si>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</si>
  <si>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</si>
  <si>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</si>
  <si>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</si>
  <si>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</si>
  <si>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</si>
  <si>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</si>
  <si>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</si>
  <si>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</si>
  <si>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</si>
  <si>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</si>
  <si>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</si>
  <si>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</si>
  <si>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</si>
  <si>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</si>
  <si>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</si>
  <si>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</si>
  <si>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</si>
  <si>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</si>
  <si>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</si>
  <si>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</si>
  <si>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</si>
  <si>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</si>
  <si>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</si>
  <si>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</si>
  <si>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</si>
  <si>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</si>
  <si>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</si>
  <si>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</si>
  <si>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</si>
  <si>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</si>
  <si>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</si>
  <si>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</si>
  <si>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</si>
  <si>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</si>
  <si>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</si>
  <si>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</si>
  <si>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</si>
  <si>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</si>
  <si>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</si>
  <si>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</si>
  <si>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</si>
  <si>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</si>
  <si>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</si>
  <si>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</si>
  <si>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</si>
  <si>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</si>
  <si>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</si>
  <si>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</si>
  <si>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</si>
  <si>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</si>
  <si>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</si>
  <si>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</si>
  <si>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</si>
  <si>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</si>
  <si>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</si>
  <si>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</si>
  <si>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</si>
  <si>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</si>
  <si>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</si>
  <si>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</si>
  <si>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</si>
  <si>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</si>
  <si>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</si>
  <si>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</si>
  <si>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</si>
  <si>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</si>
  <si>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</si>
  <si>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</si>
  <si>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</si>
  <si>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</si>
  <si>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</si>
  <si>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</si>
  <si>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</si>
  <si>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</si>
  <si>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</si>
  <si>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</si>
  <si>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</si>
  <si>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</si>
  <si>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</si>
  <si>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</si>
  <si>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</si>
  <si>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</si>
  <si>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</si>
  <si>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</si>
  <si>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</si>
  <si>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</si>
  <si>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</si>
  <si>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</si>
  <si>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</si>
  <si>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</si>
  <si>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</si>
  <si>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</si>
  <si>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</si>
  <si>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</si>
  <si>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</si>
  <si>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</si>
  <si>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</si>
  <si>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</si>
  <si>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</si>
  <si>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</si>
  <si>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</si>
  <si>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</si>
  <si>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</si>
  <si>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</si>
  <si>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</si>
  <si>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</si>
  <si>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</si>
  <si>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</si>
  <si>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</si>
  <si>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</si>
  <si>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</si>
  <si>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</si>
  <si>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</si>
  <si>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</si>
  <si>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</si>
  <si>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</si>
  <si>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</si>
  <si>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</si>
  <si>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</si>
  <si>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</si>
  <si>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</si>
  <si>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</si>
  <si>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</si>
  <si>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</si>
  <si>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</si>
  <si>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</si>
  <si>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</si>
  <si>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</si>
  <si>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</si>
  <si>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</si>
  <si>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</si>
  <si>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</si>
  <si>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</si>
  <si>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</si>
  <si>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</si>
  <si>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</si>
  <si>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</si>
  <si>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</si>
  <si>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</si>
  <si>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</si>
  <si>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</si>
  <si>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</si>
  <si>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</si>
  <si>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</si>
  <si>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</si>
  <si>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</si>
  <si>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</si>
  <si>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</si>
  <si>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</si>
  <si>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</si>
  <si>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</si>
  <si>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</si>
  <si>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</si>
  <si>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</si>
  <si>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</si>
  <si>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</si>
  <si>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</si>
  <si>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</si>
  <si>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</si>
  <si>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</si>
  <si>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</si>
  <si>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</si>
  <si>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</si>
  <si>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</si>
  <si>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</si>
  <si>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</si>
  <si>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</si>
  <si>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</si>
  <si>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</si>
  <si>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</si>
  <si>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</si>
  <si>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</si>
  <si>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</si>
  <si>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</si>
  <si>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</si>
  <si>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</si>
  <si>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</si>
  <si>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</si>
  <si>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</si>
  <si>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</si>
  <si>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</si>
  <si>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</si>
  <si>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</si>
  <si>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</si>
  <si>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</si>
  <si>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</si>
  <si>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</si>
  <si>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</si>
  <si>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</si>
  <si>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</si>
  <si>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</si>
  <si>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</si>
  <si>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</si>
  <si>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</si>
  <si>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</si>
  <si>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</si>
  <si>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</si>
  <si>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</si>
  <si>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</si>
  <si>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</si>
  <si>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</si>
  <si>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</si>
  <si>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</si>
  <si>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</si>
  <si>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</si>
  <si>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</si>
  <si>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</si>
  <si>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</si>
  <si>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</si>
  <si>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</si>
  <si>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</si>
  <si>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</si>
  <si>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</si>
  <si>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</si>
  <si>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</si>
  <si>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</si>
  <si>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</si>
  <si>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</si>
  <si>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</si>
  <si>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</si>
  <si>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</si>
  <si>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</si>
  <si>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</si>
  <si>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</si>
  <si>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</si>
  <si>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</si>
  <si>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</si>
  <si>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</si>
  <si>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</si>
  <si>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</si>
  <si>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</si>
  <si>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</si>
  <si>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</si>
  <si>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</si>
  <si>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</si>
  <si>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</si>
  <si>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</si>
  <si>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</si>
  <si>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</si>
  <si>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</si>
  <si>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</si>
  <si>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</si>
  <si>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</si>
  <si>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</si>
  <si>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</si>
  <si>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</si>
  <si>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</si>
  <si>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</si>
  <si>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</si>
  <si>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</si>
  <si>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</si>
  <si>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</si>
  <si>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</si>
  <si>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</si>
  <si>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</si>
  <si>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</si>
  <si>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</si>
  <si>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</si>
  <si>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</si>
  <si>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</si>
  <si>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</si>
  <si>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</si>
  <si>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</si>
  <si>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</si>
  <si>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</si>
  <si>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</si>
  <si>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</si>
  <si>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</si>
  <si>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</si>
  <si>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</si>
  <si>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</si>
  <si>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</si>
  <si>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</si>
  <si>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</si>
  <si>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</si>
  <si>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</si>
  <si>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</si>
  <si>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</si>
  <si>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</si>
  <si>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</si>
  <si>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</si>
  <si>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</si>
  <si>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</si>
  <si>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</si>
  <si>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</si>
  <si>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</si>
  <si>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</si>
  <si>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</si>
  <si>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</si>
  <si>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</si>
  <si>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</si>
  <si>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</si>
  <si>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</si>
  <si>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</si>
  <si>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</si>
  <si>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</si>
  <si>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</si>
  <si>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</si>
  <si>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</si>
  <si>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</si>
  <si>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</si>
  <si>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</si>
  <si>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</si>
  <si>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</si>
  <si>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</si>
  <si>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</si>
  <si>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</si>
  <si>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</si>
  <si>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</si>
  <si>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</si>
  <si>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</si>
  <si>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</si>
  <si>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</si>
  <si>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</si>
  <si>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</si>
  <si>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</si>
  <si>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</si>
  <si>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</si>
  <si>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</si>
  <si>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</si>
  <si>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</si>
  <si>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</si>
  <si>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</si>
  <si>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</si>
  <si>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</si>
  <si>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</si>
  <si>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</si>
  <si>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</si>
  <si>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</si>
  <si>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</si>
  <si>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</si>
  <si>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</si>
  <si>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</si>
  <si>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</si>
  <si>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</si>
  <si>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</si>
  <si>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</si>
  <si>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</si>
  <si>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</si>
  <si>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</si>
  <si>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</si>
  <si>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</si>
  <si>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</si>
  <si>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</si>
  <si>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</si>
  <si>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</si>
  <si>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</si>
  <si>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</si>
  <si>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</si>
  <si>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</si>
  <si>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</si>
  <si>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</si>
  <si>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</si>
  <si>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</si>
  <si>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</si>
  <si>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</si>
  <si>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</si>
  <si>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</si>
  <si>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</si>
  <si>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</si>
  <si>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</si>
  <si>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</si>
  <si>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</si>
  <si>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</si>
  <si>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</si>
  <si>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</si>
  <si>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</si>
  <si>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</si>
  <si>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</si>
  <si>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</si>
  <si>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</si>
  <si>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</si>
  <si>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</si>
  <si>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</si>
  <si>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</si>
  <si>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</si>
  <si>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</si>
  <si>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</si>
  <si>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</si>
  <si>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</si>
  <si>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</si>
  <si>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</si>
  <si>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</si>
  <si>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</si>
  <si>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</si>
  <si>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</si>
  <si>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</si>
  <si>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</si>
  <si>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</si>
  <si>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</si>
  <si>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</si>
  <si>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</si>
  <si>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</si>
  <si>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</si>
  <si>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</si>
  <si>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</si>
  <si>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</si>
  <si>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</si>
  <si>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</si>
  <si>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</si>
  <si>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</si>
  <si>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</si>
  <si>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</si>
  <si>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</si>
  <si>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</si>
  <si>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</si>
  <si>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</si>
  <si>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</si>
  <si>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</si>
  <si>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</si>
  <si>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</si>
  <si>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</si>
  <si>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</si>
  <si>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</si>
  <si>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</si>
  <si>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</si>
  <si>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</si>
  <si>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</si>
  <si>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</si>
  <si>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</si>
  <si>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</si>
  <si>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</si>
  <si>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</si>
  <si>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</si>
  <si>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</si>
  <si>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</si>
  <si>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</si>
  <si>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</si>
  <si>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</si>
  <si>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</si>
  <si>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</si>
  <si>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</si>
  <si>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</si>
  <si>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</si>
  <si>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</si>
  <si>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</si>
  <si>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</si>
  <si>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</si>
  <si>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</si>
  <si>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</si>
  <si>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</si>
  <si>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</si>
  <si>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</si>
  <si>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</si>
  <si>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</si>
  <si>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</si>
  <si>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</si>
  <si>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</si>
  <si>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</si>
  <si>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</si>
  <si>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</si>
  <si>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</si>
  <si>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</si>
  <si>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</si>
  <si>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</si>
  <si>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</si>
  <si>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</si>
  <si>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</si>
  <si>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</si>
  <si>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</si>
  <si>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</si>
  <si>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</si>
  <si>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</si>
  <si>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</si>
  <si>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</si>
  <si>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</si>
  <si>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</si>
  <si>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</si>
  <si>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</si>
  <si>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</si>
  <si>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</si>
  <si>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</si>
  <si>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</si>
  <si>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</si>
  <si>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</si>
  <si>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</si>
  <si>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</si>
  <si>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</si>
  <si>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</si>
  <si>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</si>
  <si>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</si>
  <si>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</si>
  <si>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</si>
  <si>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</si>
  <si>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</si>
  <si>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</si>
  <si>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</si>
  <si>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</si>
  <si>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</si>
  <si>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</si>
  <si>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</si>
  <si>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</si>
  <si>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</si>
  <si>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</si>
  <si>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</si>
  <si>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</si>
  <si>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</si>
  <si>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</si>
  <si>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</si>
  <si>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</si>
  <si>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</si>
  <si>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</si>
  <si>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</si>
  <si>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</si>
  <si>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</si>
  <si>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</si>
  <si>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</si>
  <si>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</si>
  <si>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</si>
  <si>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</si>
  <si>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</si>
  <si>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</si>
  <si>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</si>
  <si>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</si>
  <si>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</si>
  <si>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</si>
  <si>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</si>
  <si>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</si>
  <si>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</si>
  <si>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</si>
  <si>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</si>
  <si>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</si>
  <si>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</si>
  <si>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</si>
  <si>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</si>
  <si>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</si>
  <si>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</si>
  <si>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</si>
  <si>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</si>
  <si>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</si>
  <si>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</si>
  <si>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</si>
  <si>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</si>
  <si>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</si>
  <si>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</si>
  <si>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</si>
  <si>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</si>
  <si>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</si>
  <si>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</si>
  <si>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</si>
  <si>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</si>
  <si>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</si>
  <si>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</si>
  <si>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</si>
  <si>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</si>
  <si>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</si>
  <si>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</si>
  <si>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</si>
  <si>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</si>
  <si>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</si>
  <si>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</si>
  <si>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</si>
  <si>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</si>
  <si>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</si>
  <si>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</si>
  <si>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</si>
  <si>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</si>
  <si>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</si>
  <si>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</si>
  <si>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</si>
  <si>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</si>
  <si>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</si>
  <si>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</si>
  <si>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</si>
  <si>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</si>
  <si>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</si>
  <si>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</si>
  <si>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</si>
  <si>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</si>
  <si>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</si>
  <si>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</si>
  <si>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</si>
  <si>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</si>
  <si>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</si>
  <si>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</si>
  <si>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</si>
  <si>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</si>
  <si>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</si>
  <si>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</si>
  <si>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</si>
  <si>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</si>
  <si>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</si>
  <si>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</si>
  <si>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</si>
  <si>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</si>
  <si>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</si>
  <si>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</si>
  <si>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</si>
  <si>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</si>
  <si>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</si>
  <si>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</si>
  <si>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</si>
  <si>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</si>
  <si>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</si>
  <si>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</si>
  <si>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</si>
  <si>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</si>
  <si>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</si>
  <si>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</si>
  <si>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</si>
  <si>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</si>
  <si>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</si>
  <si>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</si>
  <si>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</si>
  <si>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</si>
  <si>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</si>
  <si>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</si>
  <si>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</si>
  <si>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</si>
  <si>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</si>
  <si>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</si>
  <si>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</si>
  <si>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</si>
  <si>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</si>
  <si>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</si>
  <si>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</si>
  <si>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</si>
  <si>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</si>
  <si>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</si>
  <si>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</si>
  <si>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</si>
  <si>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</si>
  <si>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</si>
  <si>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</si>
  <si>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</si>
  <si>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</si>
  <si>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</si>
  <si>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</si>
  <si>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</si>
  <si>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</si>
  <si>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</si>
  <si>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</si>
  <si>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</si>
  <si>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</si>
  <si>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</si>
  <si>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</si>
  <si>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</si>
  <si>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</si>
  <si>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</si>
  <si>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</si>
  <si>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</si>
  <si>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</si>
  <si>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</si>
  <si>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</si>
  <si>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</si>
  <si>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</si>
  <si>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</si>
  <si>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</si>
  <si>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</si>
  <si>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</si>
  <si>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</si>
  <si>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</si>
  <si>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</si>
  <si>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</si>
  <si>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</si>
  <si>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</si>
  <si>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</si>
  <si>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</si>
  <si>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</si>
  <si>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</si>
  <si>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</si>
  <si>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</si>
  <si>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</si>
  <si>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</si>
  <si>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</si>
  <si>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</si>
  <si>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</si>
  <si>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</si>
  <si>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</si>
  <si>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</si>
  <si>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</si>
  <si>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</si>
  <si>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</si>
  <si>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</si>
  <si>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</si>
  <si>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</si>
  <si>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</si>
  <si>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</si>
  <si>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</si>
  <si>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</si>
  <si>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</si>
  <si>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</si>
  <si>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</si>
  <si>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</si>
  <si>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</si>
  <si>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</si>
  <si>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</si>
  <si>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</si>
  <si>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</si>
  <si>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</si>
  <si>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</si>
  <si>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</si>
  <si>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</si>
  <si>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</si>
  <si>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</si>
  <si>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</si>
  <si>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</si>
  <si>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</si>
  <si>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</si>
  <si>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</si>
  <si>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</si>
  <si>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</si>
  <si>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</si>
  <si>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</si>
  <si>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</si>
  <si>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</si>
  <si>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</si>
  <si>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</si>
  <si>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</si>
  <si>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</si>
  <si>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</si>
  <si>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</si>
  <si>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</si>
  <si>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</si>
  <si>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</si>
  <si>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</si>
  <si>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</si>
  <si>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</si>
  <si>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</si>
  <si>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</si>
  <si>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</si>
  <si>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</si>
  <si>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</si>
  <si>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</si>
  <si>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</si>
  <si>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</si>
  <si>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</si>
  <si>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</si>
  <si>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</si>
  <si>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</si>
  <si>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</si>
  <si>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</si>
  <si>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</si>
  <si>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</si>
  <si>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</si>
  <si>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</si>
  <si>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</si>
  <si>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</si>
  <si>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</si>
  <si>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</si>
  <si>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</si>
  <si>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</si>
  <si>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</si>
  <si>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</si>
  <si>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</si>
  <si>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</si>
  <si>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</si>
  <si>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</si>
  <si>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</si>
  <si>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</si>
  <si>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</si>
  <si>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</si>
  <si>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</si>
  <si>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</si>
  <si>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</si>
  <si>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</si>
  <si>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</si>
  <si>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</si>
  <si>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</si>
  <si>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</si>
  <si>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</si>
  <si>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</si>
  <si>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</si>
  <si>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</si>
  <si>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</si>
  <si>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</si>
  <si>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</si>
  <si>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</si>
  <si>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</si>
  <si>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</si>
  <si>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</si>
  <si>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</si>
  <si>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</si>
  <si>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</si>
  <si>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</si>
  <si>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</si>
  <si>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</si>
  <si>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</si>
  <si>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</si>
  <si>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</si>
  <si>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</si>
  <si>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</si>
  <si>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</si>
  <si>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</si>
  <si>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</si>
  <si>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</si>
  <si>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</si>
  <si>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</si>
  <si>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</si>
  <si>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</si>
  <si>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</si>
  <si>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</si>
  <si>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</si>
  <si>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</si>
  <si>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</si>
  <si>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</si>
  <si>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</si>
  <si>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</si>
  <si>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</si>
  <si>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</si>
  <si>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</si>
  <si>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</si>
  <si>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</si>
  <si>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</si>
  <si>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</si>
  <si>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</si>
  <si>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</si>
  <si>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</si>
  <si>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</si>
  <si>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</si>
  <si>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</si>
  <si>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</si>
  <si>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</si>
  <si>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</si>
  <si>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</si>
  <si>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</si>
  <si>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</si>
  <si>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</si>
  <si>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</si>
  <si>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</si>
  <si>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</si>
  <si>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</si>
  <si>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</si>
  <si>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</si>
  <si>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</si>
  <si>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</si>
  <si>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</si>
  <si>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</si>
  <si>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</si>
  <si>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</si>
  <si>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</si>
  <si>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</si>
  <si>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</si>
  <si>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</si>
  <si>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</si>
  <si>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</si>
  <si>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</si>
  <si>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</si>
  <si>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</si>
  <si>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</si>
  <si>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</si>
  <si>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</si>
  <si>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</si>
  <si>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</si>
  <si>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</si>
  <si>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</si>
  <si>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</si>
  <si>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</si>
  <si>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</si>
  <si>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</si>
  <si>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</si>
  <si>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</si>
  <si>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</si>
  <si>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</si>
  <si>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</si>
  <si>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</si>
  <si>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</si>
  <si>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</si>
  <si>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</si>
  <si>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</si>
  <si>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</si>
  <si>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</si>
  <si>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</si>
  <si>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</si>
  <si>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</si>
  <si>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</si>
  <si>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</si>
  <si>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</si>
  <si>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</si>
  <si>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</si>
  <si>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</si>
  <si>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</si>
  <si>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</si>
  <si>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</si>
  <si>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</si>
  <si>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</si>
  <si>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</si>
  <si>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</si>
  <si>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</si>
  <si>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</si>
  <si>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</si>
  <si>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</si>
  <si>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</si>
  <si>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</si>
  <si>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</si>
  <si>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</si>
  <si>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</si>
  <si>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</si>
  <si>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</si>
  <si>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</si>
  <si>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</si>
  <si>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</si>
  <si>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</si>
  <si>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</si>
  <si>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</si>
  <si>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</si>
  <si>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</si>
  <si>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</si>
  <si>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</si>
  <si>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</si>
  <si>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</si>
  <si>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</si>
  <si>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</si>
  <si>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</si>
  <si>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</si>
  <si>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</si>
  <si>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</si>
  <si>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</si>
  <si>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</si>
  <si>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</si>
  <si>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</si>
  <si>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</si>
  <si>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</si>
  <si>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</si>
  <si>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</si>
  <si>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</si>
  <si>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</si>
  <si>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</si>
  <si>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</si>
  <si>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</si>
  <si>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</si>
  <si>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</si>
  <si>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</si>
  <si>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</si>
  <si>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</si>
  <si>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</si>
  <si>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</si>
  <si>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</si>
  <si>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</si>
  <si>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</si>
  <si>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</si>
  <si>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</si>
  <si>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</si>
  <si>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</si>
  <si>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</si>
  <si>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</si>
  <si>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</si>
  <si>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</si>
  <si>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</si>
  <si>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</si>
  <si>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</si>
  <si>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</si>
  <si>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</si>
  <si>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</si>
  <si>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</si>
  <si>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</si>
  <si>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</si>
  <si>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</si>
  <si>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</si>
  <si>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</si>
  <si>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</si>
  <si>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</si>
  <si>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</si>
  <si>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</si>
  <si>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</si>
  <si>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</si>
  <si>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</si>
  <si>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</si>
  <si>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</si>
  <si>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</si>
  <si>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</si>
  <si>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</si>
  <si>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</si>
  <si>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</si>
  <si>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</si>
  <si>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</si>
  <si>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</si>
  <si>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</si>
  <si>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</si>
  <si>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</si>
  <si>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</si>
  <si>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</si>
  <si>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</si>
  <si>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</si>
  <si>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</si>
  <si>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</si>
  <si>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</si>
  <si>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</si>
  <si>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</si>
  <si>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</si>
  <si>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</si>
  <si>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</si>
  <si>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</si>
  <si>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</si>
  <si>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</si>
  <si>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</si>
  <si>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</si>
  <si>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</si>
  <si>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</si>
  <si>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</si>
  <si>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</si>
  <si>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</si>
  <si>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</si>
  <si>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</si>
  <si>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</si>
  <si>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</si>
  <si>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</si>
  <si>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</si>
  <si>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</si>
  <si>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</si>
  <si>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</si>
  <si>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</si>
  <si>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</si>
  <si>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</si>
  <si>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</si>
  <si>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</si>
  <si>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</si>
  <si>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</si>
  <si>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</si>
  <si>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</si>
  <si>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</si>
  <si>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</si>
  <si>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</si>
  <si>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</si>
  <si>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</si>
  <si>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</si>
  <si>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</si>
  <si>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</si>
  <si>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</si>
  <si>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</si>
  <si>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</si>
  <si>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</si>
  <si>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</si>
  <si>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</si>
  <si>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</si>
  <si>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</si>
  <si>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</si>
  <si>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</si>
  <si>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</si>
  <si>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</si>
  <si>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</si>
  <si>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</si>
  <si>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</si>
  <si>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</si>
  <si>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</si>
  <si>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</si>
  <si>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</si>
  <si>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</si>
  <si>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</si>
  <si>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</si>
  <si>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</si>
  <si>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</si>
  <si>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</si>
  <si>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</si>
  <si>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</si>
  <si>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</si>
  <si>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</si>
  <si>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</si>
  <si>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</si>
  <si>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</si>
  <si>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</si>
  <si>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</si>
  <si>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</si>
  <si>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</si>
  <si>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</si>
  <si>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</si>
  <si>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</si>
  <si>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</si>
  <si>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</si>
  <si>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</si>
  <si>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</si>
  <si>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</si>
  <si>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</si>
  <si>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</si>
  <si>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</si>
  <si>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</si>
  <si>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</si>
  <si>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</si>
  <si>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</si>
  <si>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</si>
  <si>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</si>
  <si>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</si>
  <si>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</si>
  <si>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</si>
  <si>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</si>
  <si>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</si>
  <si>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</si>
  <si>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</si>
  <si>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</si>
  <si>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</si>
  <si>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</si>
  <si>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</si>
  <si>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</si>
  <si>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</si>
  <si>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</si>
  <si>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</si>
  <si>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</si>
  <si>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</si>
  <si>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</si>
  <si>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</si>
  <si>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</si>
  <si>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</si>
  <si>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</si>
  <si>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</si>
  <si>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</si>
  <si>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</si>
  <si>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</si>
  <si>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</si>
  <si>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</si>
  <si>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</si>
  <si>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</si>
  <si>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</si>
  <si>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</si>
  <si>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</si>
  <si>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</si>
  <si>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</si>
  <si>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</si>
  <si>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</si>
  <si>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</si>
  <si>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</si>
  <si>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</si>
  <si>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</si>
  <si>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</si>
  <si>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</si>
  <si>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</si>
  <si>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</si>
  <si>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</si>
  <si>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</si>
  <si>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</si>
  <si>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</si>
  <si>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</si>
  <si>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</si>
  <si>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</si>
  <si>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</si>
  <si>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</si>
  <si>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</si>
  <si>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</si>
  <si>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</si>
  <si>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</si>
  <si>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</si>
  <si>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</si>
  <si>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</si>
  <si>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</si>
  <si>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</si>
  <si>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</si>
  <si>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</si>
  <si>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</si>
  <si>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</si>
  <si>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</si>
  <si>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</si>
  <si>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</si>
  <si>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</si>
  <si>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</si>
  <si>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</si>
  <si>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</si>
  <si>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</si>
  <si>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</si>
  <si>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</si>
  <si>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</si>
  <si>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</si>
  <si>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</si>
  <si>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</si>
  <si>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</si>
  <si>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</si>
  <si>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</si>
  <si>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</si>
  <si>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</si>
  <si>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</si>
  <si>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</si>
  <si>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</si>
  <si>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</si>
  <si>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</si>
  <si>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</si>
  <si>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</si>
  <si>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</si>
  <si>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</si>
  <si>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</si>
  <si>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</si>
  <si>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</si>
  <si>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</si>
  <si>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</si>
  <si>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</si>
  <si>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</si>
  <si>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</si>
  <si>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</si>
  <si>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</si>
  <si>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</si>
  <si>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</si>
  <si>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</si>
  <si>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</si>
  <si>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</si>
  <si>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</si>
  <si>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</si>
  <si>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</si>
  <si>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</si>
  <si>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</si>
  <si>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</si>
  <si>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</si>
  <si>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</si>
  <si>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</si>
  <si>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</si>
  <si>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</si>
  <si>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</si>
  <si>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</si>
  <si>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</si>
  <si>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</si>
  <si>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</si>
  <si>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</si>
  <si>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</si>
  <si>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</si>
  <si>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</si>
  <si>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</si>
  <si>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</si>
  <si>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</si>
  <si>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</si>
  <si>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</si>
  <si>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</si>
  <si>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</si>
  <si>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</si>
  <si>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</si>
  <si>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</si>
  <si>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</si>
  <si>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</si>
  <si>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</si>
  <si>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</si>
  <si>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</si>
  <si>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</si>
  <si>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</si>
  <si>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</si>
  <si>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</si>
  <si>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</si>
  <si>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</si>
  <si>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</si>
  <si>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</si>
  <si>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</si>
  <si>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</si>
  <si>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</si>
  <si>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</si>
  <si>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</si>
  <si>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</si>
  <si>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</si>
  <si>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</si>
  <si>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</si>
  <si>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</si>
  <si>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</si>
  <si>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</si>
  <si>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</si>
  <si>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</si>
  <si>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</si>
  <si>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</si>
  <si>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</si>
  <si>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</si>
  <si>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</si>
  <si>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</si>
  <si>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</si>
  <si>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</si>
  <si>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</si>
  <si>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</si>
  <si>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</si>
  <si>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</si>
  <si>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</si>
  <si>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</si>
  <si>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</si>
  <si>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</si>
  <si>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</si>
  <si>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</si>
  <si>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</si>
  <si>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</si>
  <si>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</si>
  <si>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</si>
  <si>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</si>
  <si>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</si>
  <si>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</si>
  <si>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</si>
  <si>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</si>
  <si>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</si>
  <si>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</si>
  <si>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</si>
  <si>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</si>
  <si>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</si>
  <si>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</si>
  <si>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</si>
  <si>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</si>
  <si>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</si>
  <si>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</si>
  <si>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</si>
  <si>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</si>
  <si>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</si>
  <si>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</si>
  <si>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</si>
  <si>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</si>
  <si>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</si>
  <si>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</si>
  <si>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</si>
  <si>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</si>
  <si>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</si>
  <si>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</si>
  <si>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</si>
  <si>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</si>
  <si>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</si>
  <si>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</si>
  <si>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</si>
  <si>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</si>
  <si>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</si>
  <si>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</si>
  <si>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</si>
  <si>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</si>
  <si>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</si>
  <si>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</si>
  <si>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</si>
  <si>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</si>
  <si>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</si>
  <si>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</si>
  <si>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</si>
  <si>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</si>
  <si>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</si>
  <si>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</si>
  <si>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</si>
  <si>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</si>
  <si>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</si>
  <si>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</si>
  <si>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</si>
  <si>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</si>
  <si>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</si>
  <si>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</si>
  <si>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</si>
  <si>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</si>
  <si>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</si>
  <si>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</si>
  <si>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</si>
  <si>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</si>
  <si>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</si>
  <si>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</si>
  <si>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</si>
  <si>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</si>
  <si>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</si>
  <si>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</si>
  <si>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</si>
  <si>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</si>
  <si>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</si>
  <si>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</si>
  <si>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</si>
  <si>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</si>
  <si>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</si>
  <si>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</si>
  <si>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</si>
  <si>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</si>
  <si>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</si>
  <si>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</si>
  <si>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</si>
  <si>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</si>
  <si>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</si>
  <si>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</si>
  <si>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</si>
  <si>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</si>
  <si>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</si>
  <si>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</si>
  <si>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</si>
  <si>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</si>
  <si>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</si>
  <si>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</si>
  <si>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</si>
  <si>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</si>
  <si>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</si>
  <si>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</si>
  <si>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</si>
  <si>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</si>
  <si>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</si>
  <si>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</si>
  <si>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</si>
  <si>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</si>
  <si>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</si>
  <si>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</si>
  <si>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</si>
  <si>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</si>
  <si>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</si>
  <si>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</si>
  <si>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</si>
  <si>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</si>
  <si>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</si>
  <si>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</si>
  <si>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</si>
  <si>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</si>
  <si>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</si>
  <si>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</si>
  <si>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</si>
  <si>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</si>
  <si>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</si>
  <si>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</si>
  <si>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</si>
  <si>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</si>
  <si>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</si>
  <si>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</si>
  <si>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</si>
  <si>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</si>
  <si>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</si>
  <si>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</si>
  <si>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</si>
  <si>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</si>
  <si>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</si>
  <si>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</si>
  <si>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</si>
  <si>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</si>
  <si>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</si>
  <si>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</si>
  <si>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</si>
  <si>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</si>
  <si>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</si>
  <si>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</si>
  <si>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</si>
  <si>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</si>
  <si>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</si>
  <si>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</si>
  <si>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</si>
  <si>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</si>
  <si>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</si>
  <si>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</si>
  <si>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</si>
  <si>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</si>
  <si>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</si>
  <si>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</si>
  <si>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</si>
  <si>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</si>
  <si>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</si>
  <si>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</si>
  <si>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</si>
  <si>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</si>
  <si>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</si>
  <si>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</si>
  <si>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</si>
  <si>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</si>
  <si>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</si>
  <si>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</si>
  <si>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</si>
  <si>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</si>
  <si>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</si>
  <si>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</si>
  <si>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</si>
  <si>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</si>
  <si>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</si>
  <si>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</si>
  <si>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</si>
  <si>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</si>
  <si>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</si>
  <si>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</si>
  <si>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</si>
  <si>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</si>
  <si>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</si>
  <si>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</si>
  <si>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</si>
  <si>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</si>
  <si>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</si>
  <si>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</si>
  <si>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</si>
  <si>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</si>
  <si>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</si>
  <si>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</si>
  <si>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</si>
  <si>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</si>
  <si>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</si>
  <si>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</si>
  <si>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</si>
  <si>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</si>
  <si>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</si>
  <si>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</si>
  <si>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</si>
  <si>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</si>
  <si>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</si>
  <si>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</si>
  <si>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</si>
  <si>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</si>
  <si>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</si>
  <si>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</si>
  <si>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</si>
  <si>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</si>
  <si>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</si>
  <si>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</si>
  <si>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</si>
  <si>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</si>
  <si>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</si>
  <si>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</si>
  <si>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</si>
  <si>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</si>
  <si>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</si>
  <si>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</si>
  <si>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</si>
  <si>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</si>
  <si>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</si>
  <si>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</si>
  <si>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</si>
  <si>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</si>
  <si>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</si>
  <si>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</si>
  <si>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</si>
  <si>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</si>
  <si>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</si>
  <si>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</si>
  <si>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</si>
  <si>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</si>
  <si>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</si>
  <si>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</si>
  <si>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</si>
  <si>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</si>
  <si>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</si>
  <si>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</si>
  <si>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</si>
  <si>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</si>
  <si>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</si>
  <si>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</si>
  <si>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</si>
  <si>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</si>
  <si>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</si>
  <si>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</si>
  <si>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</si>
  <si>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</si>
  <si>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</si>
  <si>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</si>
  <si>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</si>
  <si>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</si>
  <si>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</si>
  <si>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</si>
  <si>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</si>
  <si>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</si>
  <si>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</si>
  <si>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</si>
  <si>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</si>
  <si>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</si>
  <si>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</si>
  <si>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</si>
  <si>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</si>
  <si>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</si>
  <si>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</si>
  <si>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</si>
  <si>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</si>
  <si>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</si>
  <si>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</si>
  <si>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</si>
  <si>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</si>
  <si>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</si>
  <si>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</si>
  <si>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</si>
  <si>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</si>
  <si>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</si>
  <si>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</si>
  <si>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</si>
  <si>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</si>
  <si>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</si>
  <si>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</si>
  <si>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</si>
  <si>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</si>
  <si>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</si>
  <si>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</si>
  <si>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</si>
  <si>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</si>
  <si>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</si>
  <si>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</si>
  <si>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</si>
  <si>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</si>
  <si>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</si>
  <si>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</si>
  <si>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</si>
  <si>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</si>
  <si>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</si>
  <si>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</si>
  <si>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</si>
  <si>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</si>
  <si>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</si>
  <si>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</si>
  <si>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</si>
  <si>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</si>
  <si>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</si>
  <si>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</si>
  <si>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</si>
  <si>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</si>
  <si>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</si>
  <si>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</si>
  <si>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</si>
  <si>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</si>
  <si>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</si>
  <si>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</si>
  <si>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</si>
  <si>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</si>
  <si>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</si>
  <si>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</si>
  <si>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</si>
  <si>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</si>
  <si>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</si>
  <si>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</si>
  <si>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</si>
  <si>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</si>
  <si>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</si>
  <si>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</si>
  <si>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</si>
  <si>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</si>
  <si>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</si>
  <si>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</si>
  <si>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</si>
  <si>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</si>
  <si>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</si>
  <si>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</si>
  <si>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</si>
  <si>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</si>
  <si>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</si>
  <si>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</si>
  <si>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</si>
  <si>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</si>
  <si>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</si>
  <si>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</si>
  <si>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</si>
  <si>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</si>
  <si>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</si>
  <si>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</si>
  <si>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</si>
  <si>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</si>
  <si>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</si>
  <si>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</si>
  <si>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</si>
  <si>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</si>
  <si>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</si>
  <si>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</si>
  <si>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</si>
  <si>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</si>
  <si>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</si>
  <si>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</si>
  <si>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</si>
  <si>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</si>
  <si>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</si>
  <si>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</si>
  <si>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</si>
  <si>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</si>
  <si>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</si>
  <si>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</si>
  <si>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</si>
  <si>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</si>
  <si>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</si>
  <si>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</si>
  <si>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</si>
  <si>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</si>
  <si>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</si>
  <si>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</si>
  <si>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</si>
  <si>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</si>
  <si>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</si>
  <si>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</si>
  <si>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</si>
  <si>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</si>
  <si>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</si>
  <si>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</si>
  <si>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</si>
  <si>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</si>
  <si>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</si>
  <si>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</si>
  <si>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</si>
  <si>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</si>
  <si>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</si>
  <si>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</si>
  <si>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</si>
  <si>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</si>
  <si>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</si>
  <si>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</si>
  <si>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</si>
  <si>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</si>
  <si>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</si>
  <si>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</si>
  <si>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</si>
  <si>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</si>
  <si>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</si>
  <si>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</si>
  <si>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</si>
  <si>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</si>
  <si>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</si>
  <si>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</si>
  <si>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</si>
  <si>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</si>
  <si>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</si>
  <si>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</si>
  <si>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</si>
  <si>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</si>
  <si>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</si>
  <si>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</si>
  <si>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</si>
  <si>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</si>
  <si>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</si>
  <si>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</si>
  <si>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</si>
  <si>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</si>
  <si>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</si>
  <si>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</si>
  <si>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</si>
  <si>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</si>
  <si>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</si>
  <si>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</si>
  <si>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</si>
  <si>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</si>
  <si>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</si>
  <si>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</si>
  <si>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</si>
  <si>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</si>
  <si>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</si>
  <si>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</si>
  <si>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</si>
  <si>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</si>
  <si>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</si>
  <si>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</si>
  <si>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</si>
  <si>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</si>
  <si>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</si>
  <si>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</si>
  <si>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</si>
  <si>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</si>
  <si>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</si>
  <si>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</si>
  <si>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</si>
  <si>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</si>
  <si>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</si>
  <si>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</si>
  <si>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</si>
  <si>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</si>
  <si>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</si>
  <si>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</si>
  <si>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</si>
  <si>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</si>
  <si>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</si>
  <si>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</si>
  <si>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</si>
  <si>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</si>
  <si>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</si>
  <si>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</si>
  <si>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</si>
  <si>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</si>
  <si>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</si>
  <si>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</si>
  <si>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</si>
  <si>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</si>
  <si>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</si>
  <si>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</si>
  <si>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</si>
  <si>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</si>
  <si>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</si>
  <si>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</si>
  <si>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</si>
  <si>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</si>
  <si>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</si>
  <si>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</si>
  <si>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</si>
  <si>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</si>
  <si>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</si>
  <si>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</si>
  <si>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</si>
  <si>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</si>
  <si>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</si>
  <si>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</si>
  <si>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</si>
  <si>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</si>
  <si>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</si>
  <si>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</si>
  <si>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</si>
  <si>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</si>
  <si>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</si>
  <si>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</si>
  <si>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</si>
  <si>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</si>
  <si>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</si>
  <si>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</si>
  <si>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</si>
  <si>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</si>
  <si>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</si>
  <si>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</si>
  <si>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</si>
  <si>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</si>
  <si>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</si>
  <si>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</si>
  <si>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</si>
  <si>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</si>
  <si>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</si>
  <si>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</si>
  <si>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</si>
  <si>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</si>
  <si>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</si>
  <si>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</si>
  <si>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</si>
  <si>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</si>
  <si>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</si>
  <si>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</si>
  <si>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</si>
  <si>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</si>
  <si>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</si>
  <si>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</si>
  <si>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</si>
  <si>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</si>
  <si>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</si>
  <si>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</si>
  <si>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</si>
  <si>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</si>
  <si>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</si>
  <si>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</si>
  <si>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</si>
  <si>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</si>
  <si>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</si>
  <si>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</si>
  <si>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</si>
  <si>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</si>
  <si>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</si>
  <si>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</si>
  <si>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</si>
  <si>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</si>
  <si>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</si>
  <si>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</si>
  <si>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</si>
  <si>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</si>
  <si>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</si>
  <si>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</si>
  <si>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</si>
  <si>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</si>
  <si>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</si>
  <si>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</si>
  <si>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</si>
  <si>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</si>
  <si>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</si>
  <si>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</si>
  <si>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</si>
  <si>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</si>
  <si>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</si>
  <si>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</si>
  <si>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</si>
  <si>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</si>
  <si>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</si>
  <si>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</si>
  <si>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</si>
  <si>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</si>
  <si>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</si>
  <si>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</si>
  <si>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</si>
  <si>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</si>
  <si>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</si>
  <si>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</si>
  <si>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</si>
  <si>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</si>
  <si>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</si>
  <si>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</si>
  <si>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</si>
  <si>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</si>
  <si>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</si>
  <si>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</si>
  <si>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</si>
  <si>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</si>
  <si>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</si>
  <si>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</si>
  <si>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</si>
  <si>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</si>
  <si>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</si>
  <si>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</si>
  <si>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</si>
  <si>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</si>
  <si>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</si>
  <si>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</si>
  <si>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</si>
  <si>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</si>
  <si>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</si>
  <si>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</si>
  <si>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</si>
  <si>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</si>
  <si>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</si>
  <si>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</si>
  <si>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</si>
  <si>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</si>
  <si>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</si>
  <si>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</si>
  <si>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</si>
  <si>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</si>
  <si>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</si>
  <si>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</si>
  <si>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</si>
  <si>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</si>
  <si>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</si>
  <si>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</si>
  <si>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</si>
  <si>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</si>
  <si>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</si>
  <si>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</si>
  <si>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</si>
  <si>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</si>
  <si>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</si>
  <si>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</si>
  <si>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</si>
  <si>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</si>
  <si>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</si>
  <si>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</si>
  <si>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</si>
  <si>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</si>
  <si>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</si>
  <si>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</si>
  <si>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</si>
  <si>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</si>
  <si>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</si>
  <si>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</si>
  <si>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</si>
  <si>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</si>
  <si>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</si>
  <si>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</si>
  <si>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</si>
  <si>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</si>
  <si>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</si>
  <si>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</si>
  <si>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</si>
  <si>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</si>
  <si>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</si>
  <si>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</si>
  <si>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</si>
  <si>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</si>
  <si>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</si>
  <si>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</si>
  <si>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</si>
  <si>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</si>
  <si>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</si>
  <si>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</si>
  <si>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</si>
  <si>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</si>
  <si>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</si>
  <si>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</si>
  <si>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</si>
  <si>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</si>
  <si>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</si>
  <si>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</si>
  <si>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</si>
  <si>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</si>
  <si>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</si>
  <si>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</si>
  <si>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</si>
  <si>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</si>
  <si>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</si>
  <si>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</si>
  <si>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</si>
  <si>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</si>
  <si>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</si>
  <si>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</si>
  <si>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</si>
  <si>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</si>
  <si>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</si>
  <si>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</si>
  <si>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</si>
  <si>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</si>
  <si>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</si>
  <si>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</si>
  <si>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</si>
  <si>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</si>
  <si>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</si>
  <si>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</si>
  <si>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</si>
  <si>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</si>
  <si>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</si>
  <si>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</si>
  <si>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</si>
  <si>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</si>
  <si>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</si>
  <si>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</si>
  <si>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</si>
  <si>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</si>
  <si>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</si>
  <si>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</si>
  <si>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</si>
  <si>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</si>
  <si>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</si>
  <si>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</si>
  <si>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</si>
  <si>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</si>
  <si>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</si>
  <si>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</si>
  <si>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</si>
  <si>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</si>
  <si>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</si>
  <si>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</si>
  <si>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</si>
  <si>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</si>
  <si>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</si>
  <si>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</si>
  <si>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</si>
  <si>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</si>
  <si>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</si>
  <si>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</si>
  <si>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</si>
  <si>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</si>
  <si>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</si>
  <si>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</si>
  <si>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</si>
  <si>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</si>
  <si>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</si>
  <si>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</si>
  <si>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</si>
  <si>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</si>
  <si>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</si>
  <si>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</si>
  <si>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</si>
  <si>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</si>
  <si>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</si>
  <si>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</si>
  <si>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</si>
  <si>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</si>
  <si>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</si>
  <si>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</si>
  <si>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</si>
  <si>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</si>
  <si>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</si>
  <si>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</si>
  <si>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</si>
  <si>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</si>
  <si>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</si>
  <si>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</si>
  <si>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</si>
  <si>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</si>
  <si>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</si>
  <si>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</si>
  <si>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</si>
  <si>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</si>
  <si>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</si>
  <si>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</si>
  <si>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</si>
  <si>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</si>
  <si>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</si>
  <si>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</si>
  <si>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</si>
  <si>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</si>
  <si>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</si>
  <si>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</si>
  <si>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</si>
  <si>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</si>
  <si>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</si>
  <si>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</si>
  <si>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</si>
  <si>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</si>
  <si>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</si>
  <si>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</si>
  <si>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</si>
  <si>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</si>
  <si>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</si>
  <si>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</si>
  <si>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</si>
  <si>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</si>
  <si>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</si>
  <si>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</si>
  <si>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</si>
  <si>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</si>
  <si>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</si>
  <si>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</si>
  <si>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</si>
  <si>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</si>
  <si>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</si>
  <si>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</si>
  <si>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</si>
  <si>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</si>
  <si>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</si>
  <si>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</si>
  <si>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</si>
  <si>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</si>
  <si>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</si>
  <si>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</si>
  <si>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</si>
  <si>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</si>
  <si>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</si>
  <si>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</si>
  <si>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</si>
  <si>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</si>
  <si>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</si>
  <si>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</si>
  <si>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</si>
  <si>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</si>
  <si>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</si>
  <si>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</si>
  <si>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</si>
  <si>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</si>
  <si>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</si>
  <si>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</si>
  <si>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</si>
  <si>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</si>
  <si>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</si>
  <si>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</si>
  <si>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</si>
  <si>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</si>
  <si>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</si>
  <si>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</si>
  <si>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</si>
  <si>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</si>
  <si>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</si>
  <si>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</si>
  <si>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</si>
  <si>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</si>
  <si>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</si>
  <si>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</si>
  <si>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</si>
  <si>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</si>
  <si>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</si>
  <si>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</si>
  <si>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</si>
  <si>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</si>
  <si>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</si>
  <si>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</si>
  <si>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</si>
  <si>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</si>
  <si>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</si>
  <si>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</si>
  <si>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</si>
  <si>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</si>
  <si>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</si>
  <si>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</si>
  <si>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</si>
  <si>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</si>
  <si>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</si>
  <si>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</si>
  <si>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</si>
  <si>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</si>
  <si>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</si>
  <si>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</si>
  <si>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</si>
  <si>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</si>
  <si>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</si>
  <si>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</si>
  <si>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</si>
  <si>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</si>
  <si>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</si>
  <si>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</si>
  <si>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</si>
  <si>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</si>
  <si>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</si>
  <si>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</si>
  <si>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</si>
  <si>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</si>
  <si>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</si>
  <si>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</si>
  <si>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</si>
  <si>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</si>
  <si>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</si>
  <si>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</si>
  <si>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</si>
  <si>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</si>
  <si>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</si>
  <si>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</si>
  <si>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</si>
  <si>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</si>
  <si>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</si>
  <si>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</si>
  <si>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</si>
  <si>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</si>
  <si>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</si>
  <si>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</si>
  <si>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</si>
  <si>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</si>
  <si>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</si>
  <si>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</si>
  <si>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</si>
  <si>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</si>
  <si>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</si>
  <si>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</si>
  <si>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</si>
  <si>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</si>
  <si>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</si>
  <si>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</si>
  <si>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</si>
  <si>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</si>
  <si>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</si>
  <si>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</si>
  <si>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</si>
  <si>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</si>
  <si>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</si>
  <si>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</si>
  <si>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</si>
  <si>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</si>
  <si>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</si>
  <si>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</si>
  <si>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</si>
  <si>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</si>
  <si>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</si>
  <si>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</si>
  <si>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</si>
  <si>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</si>
  <si>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</si>
  <si>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</si>
  <si>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</si>
  <si>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</si>
  <si>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</si>
  <si>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</si>
  <si>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</si>
  <si>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</si>
  <si>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</si>
  <si>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</si>
  <si>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</si>
  <si>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</si>
  <si>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</si>
  <si>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</si>
  <si>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</si>
  <si>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</si>
  <si>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</si>
  <si>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</si>
  <si>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</si>
  <si>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</si>
  <si>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</si>
  <si>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</si>
  <si>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</si>
  <si>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</si>
  <si>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</si>
  <si>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</si>
  <si>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</si>
  <si>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</si>
  <si>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</si>
  <si>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</si>
  <si>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</si>
  <si>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</si>
  <si>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</si>
  <si>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</si>
  <si>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</si>
  <si>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</si>
  <si>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</si>
  <si>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</si>
  <si>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</si>
  <si>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</si>
  <si>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</si>
  <si>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</si>
  <si>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</si>
  <si>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</si>
  <si>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</si>
  <si>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</si>
  <si>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</si>
  <si>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</si>
  <si>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</si>
  <si>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</si>
  <si>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</si>
  <si>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</si>
  <si>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</si>
  <si>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</si>
  <si>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</si>
  <si>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</si>
  <si>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</si>
  <si>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</si>
  <si>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</si>
  <si>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</si>
  <si>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</si>
  <si>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</si>
  <si>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</si>
  <si>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</si>
  <si>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</si>
  <si>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</si>
  <si>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</si>
  <si>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</si>
  <si>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</si>
  <si>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</si>
  <si>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</si>
  <si>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</si>
  <si>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</si>
  <si>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</si>
  <si>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</si>
  <si>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</si>
  <si>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</si>
  <si>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</si>
  <si>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</si>
  <si>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</si>
  <si>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</si>
  <si>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</si>
  <si>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</si>
  <si>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</si>
  <si>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</si>
  <si>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</si>
  <si>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</si>
  <si>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</si>
  <si>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</si>
  <si>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</si>
  <si>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</si>
  <si>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</si>
  <si>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</si>
  <si>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</si>
  <si>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</si>
  <si>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</si>
  <si>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</si>
  <si>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</si>
  <si>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</si>
  <si>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</si>
  <si>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</si>
  <si>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</si>
  <si>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</si>
  <si>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</si>
  <si>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</si>
  <si>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</si>
  <si>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</si>
  <si>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</si>
  <si>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</si>
  <si>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</si>
  <si>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</si>
  <si>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</si>
  <si>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</si>
  <si>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</si>
  <si>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</si>
  <si>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</si>
  <si>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</si>
  <si>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</si>
  <si>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</si>
  <si>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</si>
  <si>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</si>
  <si>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</si>
  <si>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</si>
  <si>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</si>
  <si>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</si>
  <si>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</si>
  <si>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</si>
  <si>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</si>
  <si>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</si>
  <si>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</si>
  <si>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</si>
  <si>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</si>
  <si>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</si>
  <si>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</si>
  <si>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</si>
  <si>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</si>
  <si>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</si>
  <si>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</si>
  <si>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</si>
  <si>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</si>
  <si>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</si>
  <si>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</si>
  <si>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</si>
  <si>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</si>
  <si>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</si>
  <si>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</si>
  <si>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</si>
  <si>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</si>
  <si>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</si>
  <si>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</si>
  <si>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</si>
  <si>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</si>
  <si>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</si>
  <si>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</si>
  <si>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</si>
  <si>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</si>
  <si>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</si>
  <si>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</si>
  <si>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</si>
  <si>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</si>
  <si>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</si>
  <si>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</si>
  <si>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</si>
  <si>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</si>
  <si>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</si>
  <si>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</si>
  <si>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</si>
  <si>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</si>
  <si>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</si>
  <si>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</si>
  <si>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</si>
  <si>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</si>
  <si>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</si>
  <si>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</si>
  <si>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</si>
  <si>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</si>
  <si>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</si>
  <si>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</si>
  <si>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</si>
  <si>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</si>
  <si>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</si>
  <si>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</si>
  <si>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</si>
  <si>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</si>
  <si>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</si>
  <si>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</si>
  <si>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</si>
  <si>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</si>
  <si>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</si>
  <si>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</si>
  <si>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</si>
  <si>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</si>
  <si>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</si>
  <si>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</si>
  <si>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</si>
  <si>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</si>
  <si>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</si>
  <si>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</si>
  <si>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</si>
  <si>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</si>
  <si>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</si>
  <si>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</si>
  <si>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</si>
  <si>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</si>
  <si>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</si>
  <si>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</si>
  <si>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</si>
  <si>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</si>
  <si>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</si>
  <si>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</si>
  <si>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</si>
  <si>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</si>
  <si>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</si>
  <si>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</si>
  <si>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</si>
  <si>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</si>
  <si>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</si>
  <si>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</si>
  <si>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</si>
  <si>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</si>
  <si>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</si>
  <si>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</si>
  <si>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</si>
  <si>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</si>
  <si>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</si>
  <si>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</si>
  <si>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</si>
  <si>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</si>
  <si>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</si>
  <si>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</si>
  <si>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</si>
  <si>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</si>
  <si>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</si>
  <si>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</si>
  <si>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</si>
  <si>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</si>
  <si>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</si>
  <si>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</si>
  <si>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</si>
  <si>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</si>
  <si>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</si>
  <si>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</si>
  <si>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</si>
  <si>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</si>
  <si>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</si>
  <si>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</si>
  <si>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</si>
  <si>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</si>
  <si>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</si>
  <si>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</si>
  <si>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</si>
  <si>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</si>
  <si>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</si>
  <si>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</si>
  <si>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</si>
  <si>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</si>
  <si>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</si>
  <si>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</si>
  <si>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</si>
  <si>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</si>
  <si>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</si>
  <si>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</si>
  <si>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</si>
  <si>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</si>
  <si>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</si>
  <si>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</si>
  <si>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</si>
  <si>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</si>
  <si>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</si>
  <si>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</si>
  <si>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</si>
  <si>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</si>
  <si>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</si>
  <si>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</si>
  <si>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</si>
  <si>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</si>
  <si>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</si>
  <si>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</si>
  <si>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</si>
  <si>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</si>
  <si>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</si>
  <si>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</si>
  <si>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</si>
  <si>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</si>
  <si>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</si>
  <si>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</si>
  <si>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</si>
  <si>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</si>
  <si>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</si>
  <si>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</si>
  <si>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</si>
  <si>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</si>
  <si>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</si>
  <si>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</si>
  <si>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</si>
  <si>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</si>
  <si>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</si>
  <si>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</si>
  <si>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</si>
  <si>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</si>
  <si>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</si>
  <si>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</si>
  <si>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</si>
  <si>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</si>
  <si>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</si>
  <si>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</si>
  <si>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</si>
  <si>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</si>
  <si>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</si>
  <si>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</si>
  <si>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</si>
  <si>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</si>
  <si>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</si>
  <si>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</si>
  <si>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</si>
  <si>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</si>
  <si>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</si>
  <si>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</si>
  <si>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</si>
  <si>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</si>
  <si>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</si>
  <si>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</si>
  <si>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</si>
  <si>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</si>
  <si>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</si>
  <si>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</si>
  <si>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</si>
  <si>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</si>
  <si>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</si>
  <si>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</si>
  <si>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</si>
  <si>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</si>
  <si>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</si>
  <si>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</si>
  <si>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</si>
  <si>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</si>
  <si>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</si>
  <si>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</si>
  <si>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</si>
  <si>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</si>
  <si>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</si>
  <si>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</si>
  <si>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</si>
  <si>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</si>
  <si>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</si>
  <si>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</si>
  <si>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</si>
  <si>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</si>
  <si>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</si>
  <si>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</si>
  <si>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</si>
  <si>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</si>
  <si>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</si>
  <si>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</si>
  <si>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</si>
  <si>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</si>
  <si>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</si>
  <si>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</si>
  <si>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</si>
  <si>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</si>
  <si>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</si>
  <si>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</si>
  <si>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</si>
  <si>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</si>
  <si>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</si>
  <si>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</si>
  <si>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</si>
  <si>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</si>
  <si>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</si>
  <si>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</si>
  <si>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</si>
  <si>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</si>
  <si>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</si>
  <si>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</si>
  <si>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</si>
  <si>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</si>
  <si>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</si>
  <si>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</si>
  <si>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</si>
  <si>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</si>
  <si>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</si>
  <si>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</si>
  <si>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</si>
  <si>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</si>
  <si>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</si>
  <si>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</si>
  <si>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</si>
  <si>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</si>
  <si>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</si>
  <si>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</si>
  <si>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</si>
  <si>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</si>
  <si>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</si>
  <si>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</si>
  <si>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</si>
  <si>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</si>
  <si>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</si>
  <si>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</si>
  <si>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</si>
  <si>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</si>
  <si>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</si>
  <si>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</si>
  <si>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</si>
  <si>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</si>
  <si>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</si>
  <si>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</si>
  <si>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</si>
  <si>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</si>
  <si>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</si>
  <si>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</si>
  <si>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</si>
  <si>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</si>
  <si>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</si>
  <si>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</si>
  <si>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</si>
  <si>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</si>
  <si>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</si>
  <si>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</si>
  <si>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</si>
  <si>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</si>
  <si>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</si>
  <si>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</si>
  <si>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</si>
  <si>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</si>
  <si>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</si>
  <si>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</si>
  <si>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</si>
  <si>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</si>
  <si>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</si>
  <si>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</si>
  <si>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</si>
  <si>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</si>
  <si>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</si>
  <si>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</si>
  <si>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</si>
  <si>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</si>
  <si>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</si>
  <si>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</si>
  <si>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</si>
  <si>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</si>
  <si>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</si>
  <si>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</si>
  <si>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</si>
  <si>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</si>
  <si>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</si>
  <si>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</si>
  <si>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</si>
  <si>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</si>
  <si>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</si>
  <si>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</si>
  <si>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</si>
  <si>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</si>
  <si>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</si>
  <si>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</si>
  <si>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</si>
  <si>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</si>
  <si>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</si>
  <si>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</si>
  <si>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</si>
  <si>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</si>
  <si>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</si>
  <si>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</si>
  <si>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</si>
  <si>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</si>
  <si>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</si>
  <si>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</si>
  <si>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</si>
  <si>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</si>
  <si>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</si>
  <si>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</si>
  <si>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</si>
  <si>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</si>
  <si>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</si>
  <si>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</si>
  <si>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</si>
  <si>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</si>
  <si>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</si>
  <si>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</si>
  <si>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</si>
  <si>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</si>
  <si>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</si>
  <si>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</si>
  <si>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</si>
  <si>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</si>
  <si>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</si>
  <si>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</si>
  <si>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</si>
  <si>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</si>
  <si>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</si>
  <si>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</si>
  <si>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</si>
  <si>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</si>
  <si>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</si>
  <si>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</si>
  <si>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</si>
  <si>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</si>
  <si>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</si>
  <si>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</si>
  <si>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</si>
  <si>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</si>
  <si>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</si>
  <si>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</si>
  <si>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</si>
  <si>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</si>
  <si>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</si>
  <si>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</si>
  <si>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</si>
  <si>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</si>
  <si>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</si>
  <si>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</si>
  <si>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</si>
  <si>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</si>
  <si>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</si>
  <si>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</si>
  <si>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</si>
  <si>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</si>
  <si>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</si>
  <si>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</si>
  <si>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</si>
  <si>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</si>
  <si>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</si>
  <si>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</si>
  <si>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</si>
  <si>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</si>
  <si>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</si>
  <si>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</si>
  <si>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</si>
  <si>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</si>
  <si>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</si>
  <si>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</si>
  <si>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</si>
  <si>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</si>
  <si>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</si>
  <si>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</si>
  <si>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</si>
  <si>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</si>
  <si>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</si>
  <si>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</si>
  <si>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</si>
  <si>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</si>
  <si>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</si>
  <si>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</si>
  <si>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</si>
  <si>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</si>
  <si>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</si>
  <si>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</si>
  <si>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</si>
  <si>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</si>
  <si>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</si>
  <si>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</si>
  <si>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</si>
  <si>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</si>
  <si>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</si>
  <si>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</si>
  <si>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</si>
  <si>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</si>
  <si>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</si>
  <si>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</si>
  <si>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</si>
  <si>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</si>
  <si>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</si>
  <si>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</si>
  <si>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</si>
  <si>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</si>
  <si>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</si>
  <si>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</si>
  <si>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</si>
  <si>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</si>
  <si>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</si>
  <si>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</si>
  <si>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</si>
  <si>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</si>
  <si>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</si>
  <si>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</si>
  <si>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</si>
  <si>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</si>
  <si>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</si>
  <si>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</si>
  <si>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</si>
  <si>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</si>
  <si>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</si>
  <si>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</si>
  <si>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</si>
  <si>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</si>
  <si>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</si>
  <si>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</si>
  <si>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</si>
  <si>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</si>
  <si>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</si>
  <si>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</si>
  <si>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</si>
  <si>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</si>
  <si>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</si>
  <si>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</si>
  <si>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</si>
  <si>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</si>
  <si>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</si>
  <si>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</si>
  <si>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</si>
  <si>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</si>
  <si>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</si>
  <si>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</si>
  <si>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</si>
  <si>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</si>
  <si>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</si>
  <si>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</si>
  <si>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</si>
  <si>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</si>
  <si>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</si>
  <si>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</si>
  <si>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</si>
  <si>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</si>
  <si>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</si>
  <si>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</si>
  <si>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</si>
  <si>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</si>
  <si>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</si>
  <si>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</si>
  <si>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</si>
  <si>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</si>
  <si>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</si>
  <si>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</si>
  <si>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</si>
  <si>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</si>
  <si>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</si>
  <si>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</si>
  <si>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</si>
  <si>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</si>
  <si>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</si>
  <si>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</si>
  <si>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</si>
  <si>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</si>
  <si>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</si>
  <si>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</si>
  <si>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</si>
  <si>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</si>
  <si>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</si>
  <si>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</si>
  <si>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</si>
  <si>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</si>
  <si>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</si>
  <si>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</si>
  <si>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</si>
  <si>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</si>
  <si>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</si>
  <si>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</si>
  <si>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</si>
  <si>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</si>
  <si>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</si>
  <si>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</si>
  <si>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</si>
  <si>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</si>
  <si>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</si>
  <si>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</si>
  <si>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</si>
  <si>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</si>
  <si>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</si>
  <si>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</si>
  <si>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</si>
  <si>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</si>
  <si>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</si>
  <si>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</si>
  <si>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</si>
  <si>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</si>
  <si>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</si>
  <si>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</si>
  <si>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</si>
  <si>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</si>
  <si>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</si>
  <si>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</si>
  <si>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</si>
  <si>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</si>
  <si>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</si>
  <si>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</si>
  <si>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</si>
  <si>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</si>
  <si>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</si>
  <si>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</si>
  <si>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</si>
  <si>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</si>
  <si>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</si>
  <si>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</si>
  <si>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</si>
  <si>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</si>
  <si>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</si>
  <si>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</si>
  <si>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</si>
  <si>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</si>
  <si>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</si>
  <si>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</si>
  <si>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</si>
  <si>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</si>
  <si>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</si>
  <si>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</si>
  <si>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</si>
  <si>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</si>
  <si>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</si>
  <si>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</si>
  <si>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</si>
  <si>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</si>
  <si>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</si>
  <si>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</si>
  <si>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</si>
  <si>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</si>
  <si>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</si>
  <si>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</si>
  <si>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</si>
  <si>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</si>
  <si>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</si>
  <si>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</si>
  <si>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</si>
  <si>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</si>
  <si>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</si>
  <si>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</si>
  <si>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</si>
  <si>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</si>
  <si>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</si>
  <si>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</si>
  <si>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</si>
  <si>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</si>
  <si>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</si>
  <si>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</si>
  <si>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</si>
  <si>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</si>
  <si>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</si>
  <si>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</si>
  <si>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</si>
  <si>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</si>
  <si>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</si>
  <si>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</si>
  <si>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</si>
  <si>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</si>
  <si>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</si>
  <si>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</si>
  <si>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</si>
  <si>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</si>
  <si>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</si>
  <si>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</si>
  <si>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</si>
  <si>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</si>
  <si>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</si>
  <si>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</si>
  <si>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</si>
  <si>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</si>
  <si>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</si>
  <si>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</si>
  <si>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</si>
  <si>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</si>
  <si>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</si>
  <si>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</si>
  <si>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</si>
  <si>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</si>
  <si>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</si>
  <si>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</si>
  <si>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</si>
  <si>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</si>
  <si>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</si>
  <si>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</si>
  <si>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</si>
  <si>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</si>
  <si>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</si>
  <si>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</si>
  <si>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</si>
  <si>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</si>
  <si>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</si>
  <si>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</si>
  <si>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</si>
  <si>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</si>
  <si>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</si>
  <si>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</si>
  <si>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</si>
  <si>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</si>
  <si>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</si>
  <si>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</si>
  <si>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</si>
  <si>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</si>
  <si>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</si>
  <si>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</si>
  <si>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</si>
  <si>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</si>
  <si>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</si>
  <si>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</si>
  <si>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</si>
  <si>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</si>
  <si>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</si>
  <si>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</si>
  <si>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</si>
  <si>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</si>
  <si>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</si>
  <si>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</si>
  <si>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</si>
  <si>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</si>
  <si>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</si>
  <si>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</si>
  <si>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</si>
  <si>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</si>
  <si>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</si>
  <si>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</si>
  <si>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</si>
  <si>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</si>
  <si>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</si>
  <si>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</si>
  <si>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</si>
  <si>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</si>
  <si>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</si>
  <si>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</si>
  <si>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</si>
  <si>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</si>
  <si>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</si>
  <si>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</si>
  <si>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</si>
  <si>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</si>
  <si>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</si>
  <si>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</si>
  <si>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</si>
  <si>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</si>
  <si>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</si>
  <si>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</si>
  <si>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</si>
  <si>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</si>
  <si>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</si>
  <si>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</si>
  <si>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</si>
  <si>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</si>
  <si>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</si>
  <si>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</si>
  <si>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</si>
  <si>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</si>
  <si>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</si>
  <si>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</si>
  <si>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</si>
  <si>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</si>
  <si>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</si>
  <si>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</si>
  <si>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</si>
  <si>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</si>
  <si>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</si>
  <si>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</si>
  <si>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</si>
  <si>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</si>
  <si>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</si>
  <si>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</si>
  <si>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</si>
  <si>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</si>
  <si>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</si>
  <si>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</si>
  <si>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</si>
  <si>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</si>
  <si>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</si>
  <si>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</si>
  <si>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</si>
  <si>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</si>
  <si>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</si>
  <si>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</si>
  <si>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</si>
  <si>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</si>
  <si>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</si>
  <si>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</si>
  <si>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</si>
  <si>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</si>
  <si>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</si>
  <si>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</si>
  <si>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</si>
  <si>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</si>
  <si>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</si>
  <si>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</si>
  <si>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</si>
  <si>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</si>
  <si>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</si>
  <si>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</si>
  <si>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</si>
  <si>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</si>
  <si>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</si>
  <si>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</si>
  <si>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</si>
  <si>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</si>
  <si>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</si>
  <si>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</si>
  <si>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</si>
  <si>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</si>
  <si>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</si>
  <si>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</si>
  <si>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</si>
  <si>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</si>
  <si>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</si>
  <si>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</si>
  <si>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</si>
  <si>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</si>
  <si>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</si>
  <si>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</si>
  <si>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</si>
  <si>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</si>
  <si>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</si>
  <si>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</si>
  <si>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</si>
  <si>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</si>
  <si>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</si>
  <si>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</si>
  <si>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</si>
  <si>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</si>
  <si>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</si>
  <si>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</si>
  <si>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</si>
  <si>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</si>
  <si>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</si>
  <si>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</si>
  <si>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</si>
  <si>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</si>
  <si>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</si>
  <si>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</si>
  <si>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</si>
  <si>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</si>
  <si>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</si>
  <si>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</si>
  <si>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</si>
  <si>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</si>
  <si>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</si>
  <si>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</si>
  <si>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</si>
  <si>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</si>
  <si>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</si>
  <si>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</si>
  <si>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</si>
  <si>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</si>
  <si>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</si>
  <si>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</si>
  <si>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</si>
  <si>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</si>
  <si>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</si>
  <si>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</si>
  <si>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</si>
  <si>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</si>
  <si>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</si>
  <si>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</si>
  <si>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</si>
  <si>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</si>
  <si>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</si>
  <si>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</si>
  <si>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</si>
  <si>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</si>
  <si>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</si>
  <si>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</si>
  <si>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</si>
  <si>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</si>
  <si>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</si>
  <si>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</si>
  <si>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</si>
  <si>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</si>
  <si>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</si>
  <si>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</si>
  <si>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</si>
  <si>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</si>
  <si>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</si>
  <si>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</si>
  <si>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</si>
  <si>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</si>
  <si>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</si>
  <si>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</si>
  <si>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</si>
  <si>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</si>
  <si>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</si>
  <si>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</si>
  <si>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</si>
  <si>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</si>
  <si>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</si>
  <si>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</si>
  <si>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</si>
  <si>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</si>
  <si>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</si>
  <si>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</si>
  <si>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</si>
  <si>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</si>
  <si>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</si>
  <si>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</si>
  <si>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</si>
  <si>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</si>
  <si>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</si>
  <si>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</si>
  <si>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</si>
  <si>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</si>
  <si>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</si>
  <si>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</si>
  <si>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</si>
  <si>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</si>
  <si>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</si>
  <si>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</si>
  <si>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</si>
  <si>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</si>
  <si>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</si>
  <si>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</si>
  <si>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</si>
  <si>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</si>
  <si>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</si>
  <si>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</si>
  <si>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</si>
  <si>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</si>
  <si>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</si>
  <si>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</si>
  <si>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</si>
  <si>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</si>
  <si>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</si>
  <si>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</si>
  <si>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</si>
  <si>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</si>
  <si>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</si>
  <si>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</si>
  <si>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</si>
  <si>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</si>
  <si>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</si>
  <si>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</si>
  <si>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</si>
  <si>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</si>
  <si>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</si>
  <si>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</si>
  <si>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</si>
  <si>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</si>
  <si>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</si>
  <si>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</si>
  <si>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</si>
  <si>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</si>
  <si>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</si>
  <si>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</si>
  <si>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</si>
  <si>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</si>
  <si>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</si>
  <si>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</si>
  <si>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</si>
  <si>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</si>
  <si>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</si>
  <si>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</si>
  <si>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</si>
  <si>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</si>
  <si>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</si>
  <si>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</si>
  <si>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</si>
  <si>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</si>
  <si>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</si>
  <si>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</si>
  <si>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</si>
  <si>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</si>
  <si>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</si>
  <si>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</si>
  <si>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</si>
  <si>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</si>
  <si>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</si>
  <si>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</si>
  <si>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</si>
  <si>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</si>
  <si>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</si>
  <si>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</si>
  <si>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</si>
  <si>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</si>
  <si>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</si>
  <si>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</si>
  <si>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</si>
  <si>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</si>
  <si>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</si>
  <si>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</si>
  <si>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</si>
  <si>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</si>
  <si>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</si>
  <si>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</si>
  <si>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</si>
  <si>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</si>
  <si>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</si>
  <si>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</si>
  <si>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</si>
  <si>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</si>
  <si>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</si>
  <si>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</si>
  <si>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</si>
  <si>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</si>
  <si>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</si>
  <si>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</si>
  <si>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</si>
  <si>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</si>
  <si>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</si>
  <si>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</si>
  <si>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</si>
  <si>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</si>
  <si>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</si>
  <si>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</si>
  <si>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</si>
  <si>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</si>
  <si>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</si>
  <si>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</si>
  <si>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</si>
  <si>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</si>
  <si>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</si>
  <si>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</si>
  <si>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</si>
  <si>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</si>
  <si>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</si>
  <si>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</si>
  <si>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</si>
  <si>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</si>
  <si>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</si>
  <si>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</si>
  <si>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</si>
  <si>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</si>
  <si>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</si>
  <si>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</si>
  <si>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</si>
  <si>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</si>
  <si>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</si>
  <si>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</si>
  <si>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</si>
  <si>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</si>
  <si>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</si>
  <si>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</si>
  <si>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</si>
  <si>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</si>
  <si>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</si>
  <si>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</si>
  <si>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</si>
  <si>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</si>
  <si>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</si>
  <si>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</si>
  <si>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</si>
  <si>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</si>
  <si>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</si>
  <si>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</si>
  <si>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</si>
  <si>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</si>
  <si>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</si>
  <si>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</si>
  <si>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</si>
  <si>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</si>
  <si>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</si>
  <si>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</si>
  <si>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</si>
  <si>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</si>
  <si>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</si>
  <si>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</si>
  <si>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</si>
  <si>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</si>
  <si>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</si>
  <si>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</si>
  <si>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</si>
  <si>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</si>
  <si>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</si>
  <si>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</si>
  <si>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</si>
  <si>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</si>
  <si>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</si>
  <si>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</si>
  <si>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</si>
  <si>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</si>
  <si>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</si>
  <si>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</si>
  <si>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</si>
  <si>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</si>
  <si>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</si>
  <si>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</si>
  <si>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</si>
  <si>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</si>
  <si>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</si>
  <si>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</si>
  <si>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</si>
  <si>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</si>
  <si>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</si>
  <si>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</si>
  <si>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</si>
  <si>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</si>
  <si>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</si>
  <si>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</si>
  <si>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</si>
  <si>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</si>
  <si>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</si>
  <si>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</si>
  <si>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</si>
  <si>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</si>
  <si>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</si>
  <si>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</si>
  <si>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</si>
  <si>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</si>
  <si>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</si>
  <si>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</si>
  <si>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</si>
  <si>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</si>
  <si>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</si>
  <si>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</si>
  <si>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</si>
  <si>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</si>
  <si>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</si>
  <si>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</si>
  <si>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</si>
  <si>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</si>
  <si>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</si>
  <si>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</si>
  <si>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</si>
  <si>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</si>
  <si>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</si>
  <si>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</si>
  <si>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</si>
  <si>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</si>
  <si>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</si>
  <si>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</si>
  <si>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</si>
  <si>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</si>
  <si>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</si>
  <si>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</si>
  <si>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</si>
  <si>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</si>
  <si>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</si>
  <si>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</si>
  <si>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</si>
  <si>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</si>
  <si>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</si>
  <si>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</si>
  <si>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</si>
  <si>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</si>
  <si>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</si>
  <si>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</si>
  <si>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</si>
  <si>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</si>
  <si>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</si>
  <si>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</si>
  <si>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</si>
  <si>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</si>
  <si>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</si>
  <si>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</si>
  <si>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</si>
  <si>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</si>
  <si>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</si>
  <si>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</si>
  <si>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</si>
  <si>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</si>
  <si>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</si>
  <si>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</si>
  <si>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</si>
  <si>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</si>
  <si>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</si>
  <si>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</si>
  <si>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</si>
  <si>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</si>
  <si>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</si>
  <si>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</si>
  <si>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</si>
  <si>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</si>
  <si>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</si>
  <si>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</si>
  <si>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</si>
  <si>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</si>
  <si>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</si>
  <si>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</si>
  <si>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</si>
  <si>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</si>
  <si>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</si>
  <si>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</si>
  <si>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</si>
  <si>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</si>
  <si>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</si>
  <si>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</si>
  <si>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</si>
  <si>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</si>
  <si>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</si>
  <si>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</si>
  <si>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</si>
  <si>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</si>
  <si>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</si>
  <si>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</si>
  <si>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</si>
  <si>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</si>
  <si>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</si>
  <si>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</si>
  <si>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</si>
  <si>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</si>
  <si>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</si>
  <si>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</si>
  <si>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</si>
  <si>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</si>
  <si>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</si>
  <si>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</si>
  <si>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</si>
  <si>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</si>
  <si>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</si>
  <si>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</si>
  <si>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</si>
  <si>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</si>
  <si>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</si>
  <si>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</si>
  <si>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</si>
  <si>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</si>
  <si>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</si>
  <si>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</si>
  <si>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</si>
  <si>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</si>
  <si>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</si>
  <si>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</si>
  <si>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</si>
  <si>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</si>
  <si>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</si>
  <si>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</si>
  <si>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</si>
  <si>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</si>
  <si>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</si>
  <si>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</si>
  <si>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</si>
  <si>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</si>
  <si>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</si>
  <si>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</si>
  <si>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</si>
  <si>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</si>
  <si>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</si>
  <si>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</si>
  <si>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</si>
  <si>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</si>
  <si>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</si>
  <si>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</si>
  <si>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</si>
  <si>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</si>
  <si>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</si>
  <si>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</si>
  <si>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</si>
  <si>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</si>
  <si>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</si>
  <si>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</si>
  <si>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</si>
  <si>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</si>
  <si>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</si>
  <si>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</si>
  <si>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</si>
  <si>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</si>
  <si>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</si>
  <si>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</si>
  <si>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</si>
  <si>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</si>
  <si>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</si>
  <si>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</si>
  <si>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</si>
  <si>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</si>
  <si>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</si>
  <si>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</si>
  <si>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</si>
  <si>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</si>
  <si>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</si>
  <si>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</si>
  <si>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</si>
  <si>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</si>
  <si>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</si>
  <si>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</si>
  <si>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</si>
  <si>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</si>
  <si>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</si>
  <si>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</si>
  <si>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</si>
  <si>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</si>
  <si>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</si>
  <si>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</si>
  <si>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</si>
  <si>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</si>
  <si>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</si>
  <si>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</si>
  <si>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</si>
  <si>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</si>
  <si>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</si>
  <si>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</si>
  <si>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</si>
  <si>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</si>
  <si>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</si>
  <si>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</si>
  <si>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</si>
  <si>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</si>
  <si>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</si>
  <si>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</si>
  <si>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</si>
  <si>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</si>
  <si>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</si>
  <si>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</si>
  <si>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</si>
  <si>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</si>
  <si>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</si>
  <si>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</si>
  <si>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</si>
  <si>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</si>
  <si>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</si>
  <si>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</si>
  <si>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</si>
  <si>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</si>
  <si>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</si>
  <si>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</si>
  <si>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</si>
  <si>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</si>
  <si>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</si>
  <si>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</si>
  <si>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</si>
  <si>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</si>
  <si>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</si>
  <si>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</si>
  <si>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</si>
  <si>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</si>
  <si>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</si>
  <si>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</si>
  <si>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</si>
  <si>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</si>
  <si>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</si>
  <si>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</si>
  <si>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</si>
  <si>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</si>
  <si>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</si>
  <si>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</si>
  <si>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</si>
  <si>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</si>
  <si>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</si>
  <si>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</si>
  <si>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</si>
  <si>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</si>
  <si>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</si>
  <si>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</si>
  <si>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</si>
  <si>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</si>
  <si>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</si>
  <si>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</si>
  <si>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</si>
  <si>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</si>
  <si>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</si>
  <si>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</si>
  <si>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</si>
  <si>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</si>
  <si>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</si>
  <si>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</si>
  <si>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</si>
  <si>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</si>
  <si>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</si>
  <si>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</si>
  <si>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</si>
  <si>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</si>
  <si>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</si>
  <si>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</si>
  <si>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</si>
  <si>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</si>
  <si>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</si>
  <si>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</si>
  <si>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</si>
  <si>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</si>
  <si>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</si>
  <si>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</si>
  <si>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</si>
  <si>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</si>
  <si>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</si>
  <si>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</si>
  <si>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</si>
  <si>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</si>
  <si>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</si>
  <si>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</si>
  <si>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</si>
  <si>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</si>
  <si>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</si>
  <si>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</si>
  <si>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</si>
  <si>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</si>
  <si>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</si>
  <si>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</si>
  <si>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</si>
  <si>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</si>
  <si>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</si>
  <si>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</si>
  <si>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</si>
  <si>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</si>
  <si>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</si>
  <si>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</si>
  <si>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</si>
  <si>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</si>
  <si>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</si>
  <si>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</si>
  <si>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</si>
  <si>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</si>
  <si>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</si>
  <si>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</si>
  <si>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</si>
  <si>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</si>
  <si>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</si>
  <si>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</si>
  <si>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</si>
  <si>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</si>
  <si>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</si>
  <si>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</si>
  <si>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</si>
  <si>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</si>
  <si>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</si>
  <si>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</si>
  <si>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</si>
  <si>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</si>
  <si>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</si>
  <si>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</si>
  <si>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</si>
  <si>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</si>
  <si>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</si>
  <si>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</si>
  <si>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</si>
  <si>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</si>
  <si>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</si>
  <si>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</si>
  <si>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</si>
  <si>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</si>
  <si>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</si>
  <si>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</si>
  <si>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</si>
  <si>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</si>
  <si>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</si>
  <si>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</si>
  <si>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</si>
  <si>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</si>
  <si>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</si>
  <si>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</si>
  <si>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</si>
  <si>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</si>
  <si>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</si>
  <si>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</si>
  <si>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</si>
  <si>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</si>
  <si>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</si>
  <si>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</si>
  <si>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</si>
  <si>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</si>
  <si>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</si>
  <si>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</si>
  <si>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</si>
  <si>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</si>
  <si>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</si>
  <si>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</si>
  <si>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</si>
  <si>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</si>
  <si>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</si>
  <si>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</si>
  <si>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</si>
  <si>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</si>
  <si>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</si>
  <si>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</si>
  <si>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</si>
  <si>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</si>
  <si>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</si>
  <si>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</si>
  <si>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</si>
  <si>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</si>
  <si>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</si>
  <si>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</si>
  <si>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</si>
  <si>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</si>
  <si>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</si>
  <si>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</si>
  <si>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</si>
  <si>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</si>
  <si>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</si>
  <si>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</si>
  <si>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</si>
  <si>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</si>
  <si>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</si>
  <si>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</si>
  <si>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</si>
  <si>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</si>
  <si>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</si>
  <si>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</si>
  <si>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</si>
  <si>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</si>
  <si>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</si>
  <si>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</si>
  <si>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</si>
  <si>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</si>
  <si>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</si>
  <si>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</si>
  <si>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</si>
  <si>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</si>
  <si>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</si>
  <si>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</si>
  <si>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</si>
  <si>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</si>
  <si>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</si>
  <si>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</si>
  <si>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</si>
  <si>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</si>
  <si>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</si>
  <si>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</si>
  <si>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</si>
  <si>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</si>
  <si>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</si>
  <si>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</si>
  <si>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</si>
  <si>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</si>
  <si>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</si>
  <si>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</si>
  <si>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</si>
  <si>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</si>
  <si>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</si>
  <si>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</si>
  <si>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</si>
  <si>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</si>
  <si>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</si>
  <si>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</si>
  <si>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</si>
  <si>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</si>
  <si>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</si>
  <si>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</si>
  <si>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</si>
  <si>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</si>
  <si>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</si>
  <si>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</si>
  <si>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</si>
  <si>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</si>
  <si>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</si>
  <si>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</si>
  <si>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</si>
  <si>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</si>
  <si>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</si>
  <si>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</si>
  <si>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</si>
  <si>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</si>
  <si>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</si>
  <si>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</si>
  <si>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</si>
  <si>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</si>
  <si>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</si>
  <si>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</si>
  <si>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</si>
  <si>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</si>
  <si>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</si>
  <si>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</si>
  <si>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</si>
  <si>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</si>
  <si>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</si>
  <si>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</si>
  <si>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</si>
  <si>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</si>
  <si>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</si>
  <si>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</si>
  <si>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</si>
  <si>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</si>
  <si>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</si>
  <si>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</si>
  <si>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</si>
  <si>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</si>
  <si>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</si>
  <si>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</si>
  <si>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</si>
  <si>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</si>
  <si>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</si>
  <si>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</si>
  <si>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</si>
  <si>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</si>
  <si>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</si>
  <si>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</si>
  <si>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</si>
  <si>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</si>
  <si>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</si>
  <si>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</si>
  <si>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</si>
  <si>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</si>
  <si>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</si>
  <si>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</si>
  <si>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</si>
  <si>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</si>
  <si>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</si>
  <si>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</si>
  <si>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</si>
  <si>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</si>
  <si>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</si>
  <si>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</si>
  <si>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</si>
  <si>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</si>
  <si>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</si>
  <si>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</si>
  <si>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</si>
  <si>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</si>
  <si>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</si>
  <si>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</si>
  <si>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</si>
  <si>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</si>
  <si>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</si>
  <si>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</si>
  <si>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</si>
  <si>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</si>
  <si>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</si>
  <si>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</si>
  <si>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</si>
  <si>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</si>
  <si>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</si>
  <si>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</si>
  <si>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</si>
  <si>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</si>
  <si>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</si>
  <si>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</si>
  <si>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</si>
  <si>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</si>
  <si>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</si>
  <si>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</si>
  <si>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</si>
  <si>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</si>
  <si>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</si>
  <si>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</si>
  <si>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</si>
  <si>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</si>
  <si>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</si>
  <si>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</si>
  <si>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</si>
  <si>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</si>
  <si>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</si>
  <si>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</si>
  <si>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</si>
  <si>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</si>
  <si>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</si>
  <si>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</si>
  <si>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</si>
  <si>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</si>
  <si>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</si>
  <si>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</si>
  <si>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</si>
  <si>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</si>
  <si>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</si>
  <si>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</si>
  <si>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</si>
  <si>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</si>
  <si>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</si>
  <si>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</si>
  <si>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</si>
  <si>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</si>
  <si>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</si>
  <si>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</si>
  <si>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</si>
  <si>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</si>
  <si>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</si>
  <si>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</si>
  <si>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</si>
  <si>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</si>
  <si>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</si>
  <si>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</si>
  <si>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</si>
  <si>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</si>
  <si>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</si>
  <si>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</si>
  <si>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</si>
  <si>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</si>
  <si>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</si>
  <si>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</si>
  <si>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</si>
  <si>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</si>
  <si>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</si>
  <si>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</si>
  <si>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</si>
  <si>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</si>
  <si>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</si>
  <si>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</si>
  <si>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</si>
  <si>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</si>
  <si>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</si>
  <si>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</si>
  <si>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</si>
  <si>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</si>
  <si>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</si>
  <si>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</si>
  <si>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</si>
  <si>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</si>
  <si>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</si>
  <si>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</si>
  <si>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</si>
  <si>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</si>
  <si>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</si>
  <si>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</si>
  <si>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</si>
  <si>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</si>
  <si>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</si>
  <si>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</si>
  <si>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</si>
  <si>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</si>
  <si>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</si>
  <si>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</si>
  <si>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</si>
  <si>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</si>
  <si>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</si>
  <si>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</si>
  <si>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</si>
  <si>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</si>
  <si>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</si>
  <si>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</si>
  <si>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</si>
  <si>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</si>
  <si>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</si>
  <si>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</si>
  <si>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</si>
  <si>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</si>
  <si>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</si>
  <si>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</si>
  <si>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</si>
  <si>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</si>
  <si>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</si>
  <si>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</si>
  <si>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</si>
  <si>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</si>
  <si>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</si>
  <si>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</si>
  <si>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</si>
  <si>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</si>
  <si>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</si>
  <si>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</si>
  <si>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</si>
  <si>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</si>
  <si>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</si>
  <si>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</si>
  <si>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</si>
  <si>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</si>
  <si>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</si>
  <si>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</si>
  <si>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</si>
  <si>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</si>
  <si>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</si>
  <si>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</si>
  <si>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</si>
  <si>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</si>
  <si>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</si>
  <si>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</si>
  <si>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</si>
  <si>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</si>
  <si>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</si>
  <si>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</si>
  <si>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</si>
  <si>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</si>
  <si>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</si>
  <si>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</si>
  <si>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</si>
  <si>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</si>
  <si>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</si>
  <si>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</si>
  <si>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</si>
  <si>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</si>
  <si>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</si>
  <si>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</si>
  <si>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</si>
  <si>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</si>
  <si>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</si>
  <si>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</si>
  <si>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</si>
  <si>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</si>
  <si>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</si>
  <si>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</si>
  <si>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</si>
  <si>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</si>
  <si>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</si>
  <si>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</si>
  <si>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</si>
  <si>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</si>
  <si>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</si>
  <si>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</si>
  <si>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</si>
  <si>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</si>
  <si>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</si>
  <si>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</si>
  <si>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</si>
  <si>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</si>
  <si>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</si>
  <si>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</si>
  <si>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</si>
  <si>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</si>
  <si>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</si>
  <si>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</si>
  <si>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</si>
  <si>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</si>
  <si>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</si>
  <si>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</si>
  <si>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</si>
  <si>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</si>
  <si>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</si>
  <si>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</si>
  <si>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</si>
  <si>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</si>
  <si>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</si>
  <si>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</si>
  <si>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</si>
  <si>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</si>
  <si>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</si>
  <si>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</si>
  <si>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</si>
  <si>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</si>
  <si>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</si>
  <si>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</si>
  <si>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</si>
  <si>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</si>
  <si>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</si>
  <si>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</si>
  <si>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</si>
  <si>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</si>
  <si>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</si>
  <si>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</si>
  <si>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</si>
  <si>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</si>
  <si>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</si>
  <si>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</si>
  <si>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</si>
  <si>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</si>
  <si>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</si>
  <si>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</si>
  <si>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</si>
  <si>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</si>
  <si>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</si>
  <si>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</si>
  <si>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</si>
  <si>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</si>
  <si>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</si>
  <si>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</si>
  <si>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</si>
  <si>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</si>
  <si>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</si>
  <si>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</si>
  <si>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</si>
  <si>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</si>
  <si>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</si>
  <si>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</si>
  <si>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</si>
  <si>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</si>
  <si>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</si>
  <si>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</si>
  <si>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</si>
  <si>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</si>
  <si>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</si>
  <si>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</si>
  <si>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</si>
  <si>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</si>
  <si>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</si>
  <si>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</si>
  <si>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</si>
  <si>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</si>
  <si>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</si>
  <si>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</si>
  <si>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</si>
  <si>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</si>
  <si>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</si>
  <si>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</si>
  <si>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</si>
  <si>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</si>
  <si>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</si>
  <si>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</si>
  <si>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</si>
  <si>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</si>
  <si>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</si>
  <si>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</si>
  <si>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</si>
  <si>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</si>
  <si>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</si>
  <si>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</si>
  <si>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</si>
  <si>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</si>
  <si>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</si>
  <si>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</si>
  <si>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</si>
  <si>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</si>
  <si>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</si>
  <si>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</si>
  <si>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</si>
  <si>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</si>
  <si>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</si>
  <si>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</si>
  <si>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</si>
  <si>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</si>
  <si>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</si>
  <si>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</si>
  <si>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</si>
  <si>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</si>
  <si>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</si>
  <si>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</si>
  <si>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</si>
  <si>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</si>
  <si>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</si>
  <si>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</si>
  <si>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</si>
  <si>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</si>
  <si>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</si>
  <si>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</si>
  <si>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</si>
  <si>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</si>
  <si>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</si>
  <si>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</si>
  <si>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</si>
  <si>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</si>
  <si>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</si>
  <si>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</si>
  <si>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</si>
  <si>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</si>
  <si>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</si>
  <si>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</si>
  <si>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</si>
  <si>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</si>
  <si>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</si>
  <si>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</si>
  <si>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</si>
  <si>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</si>
  <si>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</si>
  <si>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</si>
  <si>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</si>
  <si>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</si>
  <si>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</si>
  <si>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</si>
  <si>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</si>
  <si>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</si>
  <si>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</si>
  <si>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</si>
  <si>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</si>
  <si>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</si>
  <si>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</si>
  <si>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</si>
  <si>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</si>
  <si>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</si>
  <si>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</si>
  <si>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</si>
  <si>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</si>
  <si>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</si>
  <si>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</si>
  <si>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</si>
  <si>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</si>
  <si>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</si>
  <si>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</si>
  <si>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</si>
  <si>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</si>
  <si>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</si>
  <si>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</si>
  <si>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</si>
  <si>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</si>
  <si>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</si>
  <si>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</si>
  <si>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</si>
  <si>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</si>
  <si>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</si>
  <si>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</si>
  <si>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</si>
  <si>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</si>
  <si>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</si>
  <si>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</si>
  <si>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</si>
  <si>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</si>
  <si>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</si>
  <si>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</si>
  <si>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</si>
  <si>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</si>
  <si>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</si>
  <si>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</si>
  <si>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</si>
  <si>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</si>
  <si>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</si>
  <si>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</si>
  <si>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</si>
  <si>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</si>
  <si>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</si>
  <si>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</si>
  <si>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</si>
  <si>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</si>
  <si>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</si>
  <si>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</si>
  <si>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</si>
  <si>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</si>
  <si>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</si>
  <si>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</si>
  <si>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</si>
  <si>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</si>
  <si>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</si>
  <si>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</si>
  <si>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</si>
  <si>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</si>
  <si>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</si>
  <si>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</si>
  <si>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</si>
  <si>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</si>
  <si>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</si>
  <si>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</si>
  <si>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</si>
  <si>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</si>
  <si>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</si>
  <si>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</si>
  <si>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</si>
  <si>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</si>
  <si>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</si>
  <si>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</si>
  <si>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</si>
  <si>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</si>
  <si>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</si>
  <si>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</si>
  <si>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</si>
  <si>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</si>
  <si>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</si>
  <si>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</si>
  <si>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</si>
  <si>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</si>
  <si>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</si>
  <si>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</si>
  <si>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</si>
  <si>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</si>
  <si>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</si>
  <si>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</si>
  <si>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</si>
  <si>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</si>
  <si>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</si>
  <si>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</si>
  <si>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</si>
  <si>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</si>
  <si>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</si>
  <si>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</si>
  <si>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</si>
  <si>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</si>
  <si>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</si>
  <si>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</si>
  <si>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</si>
  <si>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</si>
  <si>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</si>
  <si>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</si>
  <si>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</si>
  <si>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</si>
  <si>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</si>
  <si>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</si>
  <si>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</si>
  <si>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</si>
  <si>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</si>
  <si>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</si>
  <si>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</si>
  <si>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</si>
  <si>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</si>
  <si>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</si>
  <si>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</si>
  <si>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</si>
  <si>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</si>
  <si>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</si>
  <si>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</si>
  <si>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</si>
  <si>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</si>
  <si>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</si>
  <si>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</si>
  <si>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</si>
  <si>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</si>
  <si>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</si>
  <si>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</si>
  <si>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</si>
  <si>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</si>
  <si>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</si>
  <si>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</si>
  <si>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</si>
  <si>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</si>
  <si>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</si>
  <si>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</si>
  <si>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</si>
  <si>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</si>
  <si>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</si>
  <si>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</si>
  <si>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</si>
  <si>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</si>
  <si>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</si>
  <si>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</si>
  <si>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</si>
  <si>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</si>
  <si>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</si>
  <si>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</si>
  <si>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</si>
  <si>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</si>
  <si>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</si>
  <si>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</si>
  <si>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</si>
  <si>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</si>
  <si>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</si>
  <si>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</si>
  <si>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</si>
  <si>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</si>
  <si>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</si>
  <si>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</si>
  <si>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</si>
  <si>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</si>
  <si>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</si>
  <si>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</si>
  <si>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</si>
  <si>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</si>
  <si>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</si>
  <si>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</si>
  <si>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</si>
  <si>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</si>
  <si>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</si>
  <si>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</si>
  <si>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</si>
  <si>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</si>
  <si>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</si>
  <si>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</si>
  <si>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</si>
  <si>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</si>
  <si>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</si>
  <si>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</si>
  <si>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</si>
  <si>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</si>
  <si>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</si>
  <si>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</si>
  <si>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</si>
  <si>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</si>
  <si>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</si>
  <si>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</si>
  <si>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</si>
  <si>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</si>
  <si>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</si>
  <si>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</si>
  <si>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</si>
  <si>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</si>
  <si>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</si>
  <si>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</si>
  <si>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</si>
  <si>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</si>
  <si>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</si>
  <si>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</si>
  <si>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</si>
  <si>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</si>
  <si>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</si>
  <si>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</si>
  <si>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</si>
  <si>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</si>
  <si>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</si>
  <si>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</si>
  <si>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</si>
  <si>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</si>
  <si>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</si>
  <si>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</si>
  <si>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</si>
  <si>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</si>
  <si>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</si>
  <si>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</si>
  <si>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</si>
  <si>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</si>
  <si>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</si>
  <si>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</si>
  <si>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</si>
  <si>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</si>
  <si>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</si>
  <si>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</si>
  <si>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</si>
  <si>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</si>
  <si>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</si>
  <si>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</si>
  <si>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</si>
  <si>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</si>
  <si>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</si>
  <si>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</si>
  <si>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</si>
  <si>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</si>
  <si>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</si>
  <si>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</si>
  <si>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</si>
  <si>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</si>
  <si>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</si>
  <si>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</si>
  <si>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</si>
  <si>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</si>
  <si>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</si>
  <si>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</si>
  <si>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</si>
  <si>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</si>
  <si>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</si>
  <si>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</si>
  <si>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</si>
  <si>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</si>
  <si>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</si>
  <si>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</si>
  <si>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</si>
  <si>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</si>
  <si>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</si>
  <si>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</si>
  <si>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</si>
  <si>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</si>
  <si>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</si>
  <si>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</si>
  <si>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</si>
  <si>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</si>
  <si>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</si>
  <si>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</si>
  <si>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</si>
  <si>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</si>
  <si>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</si>
  <si>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</si>
  <si>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</si>
  <si>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</si>
  <si>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</si>
  <si>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</si>
  <si>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</si>
  <si>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</si>
  <si>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</si>
  <si>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</si>
  <si>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</si>
  <si>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</si>
  <si>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</si>
  <si>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</si>
  <si>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</si>
  <si>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</si>
  <si>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</si>
  <si>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</si>
  <si>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</si>
  <si>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</si>
  <si>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</si>
  <si>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</si>
  <si>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</si>
  <si>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</si>
  <si>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</si>
  <si>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</si>
  <si>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</si>
  <si>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</si>
  <si>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</si>
  <si>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</si>
  <si>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</si>
  <si>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</si>
  <si>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</si>
  <si>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</si>
  <si>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</si>
  <si>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</si>
  <si>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</si>
  <si>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</si>
  <si>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</si>
  <si>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</si>
  <si>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</si>
  <si>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</si>
  <si>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</si>
  <si>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</si>
  <si>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</si>
  <si>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</si>
  <si>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</si>
  <si>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</si>
  <si>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</si>
  <si>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</si>
  <si>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</si>
  <si>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</si>
  <si>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</si>
  <si>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</si>
  <si>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</si>
  <si>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</si>
  <si>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</si>
  <si>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</si>
  <si>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</si>
  <si>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</si>
  <si>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</si>
  <si>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</si>
  <si>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</si>
  <si>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</si>
  <si>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</si>
  <si>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</si>
  <si>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</si>
  <si>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</si>
  <si>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</si>
  <si>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</si>
  <si>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</si>
  <si>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</si>
  <si>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</si>
  <si>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</si>
  <si>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</si>
  <si>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</si>
  <si>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</si>
  <si>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</si>
  <si>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</si>
  <si>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</si>
  <si>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</si>
  <si>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</si>
  <si>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</si>
  <si>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</si>
  <si>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</si>
  <si>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</si>
  <si>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</si>
  <si>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</si>
  <si>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</si>
  <si>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</si>
  <si>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</si>
  <si>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</si>
  <si>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</si>
  <si>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</si>
  <si>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</si>
  <si>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</si>
  <si>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</si>
  <si>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</si>
  <si>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</si>
  <si>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</si>
  <si>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</si>
  <si>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</si>
  <si>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</si>
  <si>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</si>
  <si>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</si>
  <si>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</si>
  <si>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</si>
  <si>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</si>
  <si>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</si>
  <si>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</si>
  <si>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</si>
  <si>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</si>
  <si>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</si>
  <si>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</si>
  <si>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</si>
  <si>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</si>
  <si>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</si>
  <si>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</si>
  <si>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</si>
  <si>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</si>
  <si>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</si>
  <si>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</si>
  <si>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</si>
  <si>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</si>
  <si>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</si>
  <si>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</si>
  <si>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</si>
  <si>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</si>
  <si>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</si>
  <si>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</si>
  <si>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</si>
  <si>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</si>
  <si>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</si>
  <si>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</si>
  <si>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</si>
  <si>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</si>
  <si>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</si>
  <si>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</si>
  <si>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</si>
  <si>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</si>
  <si>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</si>
  <si>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</si>
  <si>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</si>
  <si>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</si>
  <si>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</si>
  <si>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</si>
  <si>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</si>
  <si>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</si>
  <si>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</si>
  <si>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</si>
  <si>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</si>
  <si>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</si>
  <si>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</si>
  <si>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</si>
  <si>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</si>
  <si>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</si>
  <si>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</si>
  <si>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</si>
  <si>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</si>
  <si>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</si>
  <si>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</si>
  <si>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</si>
  <si>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</si>
  <si>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</si>
  <si>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</si>
  <si>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</si>
  <si>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</si>
  <si>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</si>
  <si>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</si>
  <si>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</si>
  <si>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</si>
  <si>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</si>
  <si>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</si>
  <si>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</si>
  <si>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</si>
  <si>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</si>
  <si>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</si>
  <si>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</si>
  <si>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</si>
  <si>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</si>
  <si>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</si>
  <si>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</si>
  <si>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</si>
  <si>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</si>
  <si>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</si>
  <si>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</si>
  <si>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</si>
  <si>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</si>
  <si>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</si>
  <si>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</si>
  <si>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</si>
  <si>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</si>
  <si>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</si>
  <si>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</si>
  <si>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</si>
  <si>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</si>
  <si>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</si>
  <si>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</si>
  <si>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</si>
  <si>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</si>
  <si>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</si>
  <si>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</si>
  <si>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</si>
  <si>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</si>
  <si>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</si>
  <si>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</si>
  <si>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</si>
  <si>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</si>
  <si>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</si>
  <si>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</si>
  <si>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</si>
  <si>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</si>
  <si>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</si>
  <si>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</si>
  <si>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</si>
  <si>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</si>
  <si>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</si>
  <si>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</si>
  <si>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</si>
  <si>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</si>
  <si>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</si>
  <si>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</si>
  <si>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</si>
  <si>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</si>
  <si>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</si>
  <si>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</si>
  <si>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</si>
  <si>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</si>
  <si>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</si>
  <si>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</si>
  <si>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</si>
  <si>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</si>
  <si>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</si>
  <si>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</si>
  <si>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</si>
  <si>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</si>
  <si>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</si>
  <si>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</si>
  <si>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</si>
  <si>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</si>
  <si>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</si>
  <si>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</si>
  <si>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</si>
  <si>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</si>
  <si>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</si>
  <si>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</si>
  <si>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</si>
  <si>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</si>
  <si>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</si>
  <si>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</si>
  <si>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</si>
  <si>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</si>
  <si>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</si>
  <si>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</si>
  <si>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</si>
  <si>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</si>
  <si>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</si>
  <si>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</si>
  <si>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</si>
  <si>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</si>
  <si>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</si>
  <si>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</si>
  <si>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</si>
  <si>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</si>
  <si>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</si>
  <si>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</si>
  <si>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</si>
  <si>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</si>
  <si>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</si>
  <si>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</si>
  <si>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</si>
  <si>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</si>
  <si>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</si>
  <si>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</si>
  <si>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</si>
  <si>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</si>
  <si>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</si>
  <si>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</si>
  <si>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</si>
  <si>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</si>
  <si>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</si>
  <si>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</si>
  <si>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</si>
  <si>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</si>
  <si>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</si>
  <si>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</si>
  <si>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</si>
  <si>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</si>
  <si>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</si>
  <si>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</si>
  <si>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</si>
  <si>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</si>
  <si>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</si>
  <si>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</si>
  <si>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</si>
  <si>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</si>
  <si>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</si>
  <si>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</si>
  <si>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</si>
  <si>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</si>
  <si>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</si>
  <si>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</si>
  <si>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</si>
  <si>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</si>
  <si>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</si>
  <si>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</si>
  <si>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</si>
  <si>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</si>
  <si>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</si>
  <si>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</si>
  <si>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</si>
  <si>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</si>
  <si>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</si>
  <si>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</si>
  <si>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</si>
  <si>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</si>
  <si>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</si>
  <si>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</si>
  <si>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</si>
  <si>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</si>
  <si>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</si>
  <si>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</si>
  <si>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</si>
  <si>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</si>
  <si>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</si>
  <si>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</si>
  <si>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</si>
  <si>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</si>
  <si>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</si>
  <si>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</si>
  <si>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</si>
  <si>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</si>
  <si>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</si>
  <si>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</si>
  <si>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</si>
  <si>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</si>
  <si>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</si>
  <si>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</si>
  <si>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</si>
  <si>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</si>
  <si>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</si>
  <si>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</si>
  <si>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</si>
  <si>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</si>
  <si>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</si>
  <si>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</si>
  <si>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</si>
  <si>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</si>
  <si>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</si>
  <si>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</si>
  <si>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</si>
  <si>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</si>
  <si>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</si>
  <si>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</si>
  <si>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</si>
  <si>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</si>
  <si>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</si>
  <si>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</si>
  <si>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</si>
  <si>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</si>
  <si>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</si>
  <si>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</si>
  <si>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</si>
  <si>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</si>
  <si>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</si>
  <si>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</si>
  <si>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</si>
  <si>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</si>
  <si>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</si>
  <si>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</si>
  <si>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</si>
  <si>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</si>
  <si>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</si>
  <si>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</si>
  <si>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</si>
  <si>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</si>
  <si>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</si>
  <si>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</si>
  <si>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</si>
  <si>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</si>
  <si>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</si>
  <si>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</si>
  <si>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</si>
  <si>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</si>
  <si>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</si>
  <si>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</si>
  <si>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</si>
  <si>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</si>
  <si>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</si>
  <si>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</si>
  <si>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</si>
  <si>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</si>
  <si>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</si>
  <si>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</si>
  <si>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</si>
  <si>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</si>
  <si>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</si>
  <si>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</si>
  <si>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</si>
  <si>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</si>
  <si>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</si>
  <si>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</si>
  <si>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</si>
  <si>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</si>
  <si>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</si>
  <si>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</si>
  <si>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</si>
  <si>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</si>
  <si>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</si>
  <si>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</si>
  <si>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</si>
  <si>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</si>
  <si>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</si>
  <si>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</si>
  <si>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</si>
  <si>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</si>
  <si>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</si>
  <si>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</si>
  <si>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</si>
  <si>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</si>
  <si>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</si>
  <si>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</si>
  <si>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</si>
  <si>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</si>
  <si>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</si>
  <si>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</si>
  <si>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</si>
  <si>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</si>
  <si>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</si>
  <si>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</si>
  <si>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</si>
  <si>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</si>
  <si>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</si>
  <si>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</si>
  <si>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</si>
  <si>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</si>
  <si>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</si>
  <si>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</si>
  <si>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</si>
  <si>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</si>
  <si>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</si>
  <si>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</si>
  <si>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</si>
  <si>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</si>
  <si>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</si>
  <si>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</si>
  <si>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</si>
  <si>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</si>
  <si>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</si>
  <si>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</si>
  <si>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</si>
  <si>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</si>
  <si>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</si>
  <si>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</si>
  <si>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</si>
  <si>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</si>
  <si>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</si>
  <si>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</si>
  <si>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</si>
  <si>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</si>
  <si>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</si>
  <si>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</si>
  <si>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</si>
  <si>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</si>
  <si>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</si>
  <si>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</si>
  <si>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</si>
  <si>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</si>
  <si>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</si>
  <si>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</si>
  <si>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</si>
  <si>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</si>
  <si>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</si>
  <si>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</si>
  <si>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</si>
  <si>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</si>
  <si>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</si>
  <si>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</si>
  <si>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</si>
  <si>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</si>
  <si>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</si>
  <si>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</si>
  <si>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</si>
  <si>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</si>
  <si>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</si>
  <si>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</si>
  <si>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</si>
  <si>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</si>
  <si>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</si>
  <si>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</si>
  <si>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</si>
  <si>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</si>
  <si>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</si>
  <si>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</si>
  <si>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</si>
  <si>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</si>
  <si>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</si>
  <si>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</si>
  <si>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</si>
  <si>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</si>
  <si>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</si>
  <si>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</si>
  <si>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</si>
  <si>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</si>
  <si>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</si>
  <si>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</si>
  <si>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</si>
  <si>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</si>
  <si>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</si>
  <si>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</si>
  <si>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</si>
  <si>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</si>
  <si>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</si>
  <si>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</si>
  <si>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</si>
  <si>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</si>
  <si>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</si>
  <si>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</si>
  <si>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</si>
  <si>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</si>
  <si>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</si>
  <si>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</si>
  <si>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</si>
  <si>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</si>
  <si>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</si>
  <si>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</si>
  <si>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</si>
  <si>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</si>
  <si>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</si>
  <si>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</si>
  <si>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</si>
  <si>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</si>
  <si>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</si>
  <si>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</si>
  <si>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</si>
  <si>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</si>
  <si>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</si>
  <si>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</si>
  <si>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</si>
  <si>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</si>
  <si>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</si>
  <si>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</si>
  <si>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</si>
  <si>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</si>
  <si>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</si>
  <si>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</si>
  <si>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</si>
  <si>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</si>
  <si>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</si>
  <si>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</si>
  <si>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</si>
  <si>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</si>
  <si>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</si>
  <si>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</si>
  <si>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</si>
  <si>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</si>
  <si>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</si>
  <si>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</si>
  <si>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</si>
  <si>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</si>
  <si>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</si>
  <si>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</si>
  <si>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</si>
  <si>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</si>
  <si>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</si>
  <si>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</si>
  <si>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</si>
  <si>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</si>
  <si>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</si>
  <si>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</si>
  <si>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</si>
  <si>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</si>
  <si>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</si>
  <si>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</si>
  <si>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</si>
  <si>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</si>
  <si>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</si>
  <si>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</si>
  <si>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</si>
  <si>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</si>
  <si>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</si>
  <si>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</si>
  <si>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</si>
  <si>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</si>
  <si>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</si>
  <si>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</si>
  <si>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</si>
  <si>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</si>
  <si>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</si>
  <si>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</si>
  <si>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</si>
  <si>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</si>
  <si>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</si>
  <si>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</si>
  <si>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</si>
  <si>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</si>
  <si>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</si>
  <si>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</si>
  <si>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</si>
  <si>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</si>
  <si>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</si>
  <si>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</si>
  <si>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</si>
  <si>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</si>
  <si>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</si>
  <si>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</si>
  <si>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</si>
  <si>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</si>
  <si>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</si>
  <si>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</si>
  <si>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</si>
  <si>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</si>
  <si>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</si>
  <si>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</si>
  <si>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</si>
  <si>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</si>
  <si>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</si>
  <si>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</si>
  <si>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</si>
  <si>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</si>
  <si>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</si>
  <si>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</si>
  <si>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</si>
  <si>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</si>
  <si>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</si>
  <si>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</si>
  <si>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</si>
  <si>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</si>
  <si>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</si>
  <si>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</si>
  <si>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</si>
  <si>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</si>
  <si>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</si>
  <si>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</si>
  <si>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</si>
  <si>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</si>
  <si>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</si>
  <si>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</si>
  <si>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</si>
  <si>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</si>
  <si>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</si>
  <si>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</si>
  <si>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</si>
  <si>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</si>
  <si>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</si>
  <si>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</si>
  <si>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</si>
  <si>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</si>
  <si>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</si>
  <si>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</si>
  <si>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</si>
  <si>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</si>
  <si>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</si>
  <si>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</si>
  <si>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</si>
  <si>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</si>
  <si>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</si>
  <si>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</si>
  <si>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</si>
  <si>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</si>
  <si>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</si>
  <si>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</si>
  <si>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</si>
  <si>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</si>
  <si>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</si>
  <si>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</si>
  <si>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</si>
  <si>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</si>
  <si>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</si>
  <si>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</si>
  <si>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</si>
  <si>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</si>
  <si>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</si>
  <si>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</si>
  <si>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</si>
  <si>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</si>
  <si>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</si>
  <si>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</si>
  <si>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</si>
  <si>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</si>
  <si>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</si>
  <si>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</si>
  <si>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</si>
  <si>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</si>
  <si>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</si>
  <si>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</si>
  <si>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</si>
  <si>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</si>
  <si>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</si>
  <si>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</si>
  <si>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</si>
  <si>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</si>
  <si>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</si>
  <si>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</si>
  <si>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</si>
  <si>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</si>
  <si>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</si>
  <si>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</si>
  <si>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</si>
  <si>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</si>
  <si>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</si>
  <si>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</si>
  <si>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</si>
  <si>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</si>
  <si>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</si>
  <si>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</si>
  <si>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</si>
  <si>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</si>
  <si>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</si>
  <si>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</si>
  <si>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</si>
  <si>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</si>
  <si>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</si>
  <si>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</si>
  <si>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</si>
  <si>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</si>
  <si>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</si>
  <si>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</si>
  <si>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</si>
  <si>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</si>
  <si>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</si>
  <si>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</si>
  <si>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</si>
  <si>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</si>
  <si>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</si>
  <si>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</si>
  <si>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</si>
  <si>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</si>
  <si>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</si>
  <si>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</si>
  <si>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</si>
  <si>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</si>
  <si>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</si>
  <si>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</si>
  <si>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</si>
  <si>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</si>
  <si>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</si>
  <si>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</si>
  <si>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</si>
  <si>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</si>
  <si>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</si>
  <si>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</si>
  <si>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</si>
  <si>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</si>
  <si>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</si>
  <si>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</si>
  <si>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</si>
  <si>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</si>
  <si>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</si>
  <si>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</si>
  <si>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</si>
  <si>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</si>
  <si>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</si>
  <si>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</si>
  <si>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</si>
  <si>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</si>
  <si>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</si>
  <si>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</si>
  <si>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</si>
  <si>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</si>
  <si>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</si>
  <si>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</si>
  <si>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</si>
  <si>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</si>
  <si>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</si>
  <si>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</si>
  <si>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</si>
  <si>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</si>
  <si>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</si>
  <si>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</si>
  <si>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</si>
  <si>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</si>
  <si>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</si>
  <si>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</si>
  <si>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</si>
  <si>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</si>
  <si>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</si>
  <si>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</si>
  <si>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</si>
  <si>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</si>
  <si>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</si>
  <si>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</si>
  <si>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</si>
  <si>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</si>
  <si>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</si>
  <si>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</si>
  <si>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</si>
  <si>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</si>
  <si>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</si>
  <si>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</si>
  <si>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</si>
  <si>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</si>
  <si>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</si>
  <si>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</si>
  <si>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</si>
  <si>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</si>
  <si>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</si>
  <si>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</si>
  <si>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</si>
  <si>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</si>
  <si>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</si>
  <si>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</si>
  <si>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</si>
  <si>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</si>
  <si>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</si>
  <si>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</si>
  <si>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</si>
  <si>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</si>
  <si>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</si>
  <si>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</si>
  <si>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</si>
  <si>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</si>
  <si>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</si>
  <si>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</si>
  <si>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</si>
  <si>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</si>
  <si>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</si>
  <si>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</si>
  <si>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</si>
  <si>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</si>
  <si>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</si>
  <si>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</si>
  <si>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</si>
  <si>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</si>
  <si>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</si>
  <si>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</si>
  <si>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</si>
  <si>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</si>
  <si>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</si>
  <si>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</si>
  <si>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</si>
  <si>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</si>
  <si>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</si>
  <si>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</si>
  <si>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</si>
  <si>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</si>
  <si>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</si>
  <si>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</si>
  <si>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</si>
  <si>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</si>
  <si>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</si>
  <si>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</si>
  <si>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</si>
  <si>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</si>
  <si>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</si>
  <si>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</si>
  <si>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</si>
  <si>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</si>
  <si>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</si>
  <si>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</si>
  <si>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</si>
  <si>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</si>
  <si>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</si>
  <si>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</si>
  <si>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</si>
  <si>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</si>
  <si>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</si>
  <si>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</si>
  <si>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</si>
  <si>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</si>
  <si>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</si>
  <si>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</si>
  <si>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</si>
  <si>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</si>
  <si>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</si>
  <si>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</si>
  <si>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</si>
  <si>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</si>
  <si>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</si>
  <si>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</si>
  <si>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</si>
  <si>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</si>
  <si>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</si>
  <si>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</si>
  <si>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</si>
  <si>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</si>
  <si>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</si>
  <si>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</si>
  <si>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</si>
  <si>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</si>
  <si>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</si>
  <si>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</si>
  <si>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</si>
  <si>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</si>
  <si>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</si>
  <si>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</si>
  <si>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</si>
  <si>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</si>
  <si>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</si>
  <si>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</si>
  <si>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</si>
  <si>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</si>
  <si>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</si>
  <si>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</si>
  <si>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</si>
  <si>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</si>
  <si>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</si>
  <si>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</si>
  <si>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</si>
  <si>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</si>
  <si>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</si>
  <si>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</si>
  <si>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</si>
  <si>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</si>
  <si>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</si>
  <si>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</si>
  <si>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</si>
  <si>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</si>
  <si>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</si>
  <si>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</si>
  <si>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</si>
  <si>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</si>
  <si>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</si>
  <si>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</si>
  <si>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</si>
  <si>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</si>
  <si>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</si>
  <si>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</si>
  <si>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</si>
  <si>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</si>
  <si>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</si>
  <si>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</si>
  <si>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</si>
  <si>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</si>
  <si>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</si>
  <si>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</si>
  <si>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</si>
  <si>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</si>
  <si>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</si>
  <si>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</si>
  <si>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</si>
  <si>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</si>
  <si>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</si>
  <si>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</si>
  <si>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</si>
  <si>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</si>
  <si>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</si>
  <si>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</si>
  <si>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</si>
  <si>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</si>
  <si>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</si>
  <si>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</si>
  <si>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</si>
  <si>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</si>
  <si>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</si>
  <si>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</si>
  <si>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</si>
  <si>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</si>
  <si>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</si>
  <si>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</si>
  <si>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</si>
  <si>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</si>
  <si>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</si>
  <si>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</si>
  <si>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</si>
  <si>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</si>
  <si>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</si>
  <si>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</si>
  <si>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</si>
  <si>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</si>
  <si>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</si>
  <si>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</si>
  <si>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</si>
  <si>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</si>
  <si>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</si>
  <si>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</si>
  <si>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</si>
  <si>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</si>
  <si>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</si>
  <si>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</si>
  <si>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</si>
  <si>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</si>
  <si>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</si>
  <si>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</si>
  <si>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</si>
  <si>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</si>
  <si>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</si>
  <si>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</si>
  <si>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</si>
  <si>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</si>
  <si>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</si>
  <si>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</si>
  <si>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</si>
  <si>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</si>
  <si>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</si>
  <si>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</si>
  <si>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</si>
  <si>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</si>
  <si>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</si>
  <si>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</si>
  <si>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</si>
  <si>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</si>
  <si>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</si>
  <si>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</si>
  <si>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</si>
  <si>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</si>
  <si>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</si>
  <si>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</si>
  <si>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</si>
  <si>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</si>
  <si>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</si>
  <si>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</si>
  <si>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</si>
  <si>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</si>
  <si>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</si>
  <si>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</si>
  <si>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</si>
  <si>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</si>
  <si>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</si>
  <si>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</si>
  <si>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</si>
  <si>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</si>
  <si>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</si>
  <si>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</si>
  <si>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</si>
  <si>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</si>
  <si>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</si>
  <si>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</si>
  <si>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</si>
  <si>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</si>
  <si>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</si>
  <si>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</si>
  <si>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</si>
  <si>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</si>
  <si>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</si>
  <si>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</si>
  <si>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</si>
  <si>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</si>
  <si>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</si>
  <si>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</si>
  <si>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</si>
  <si>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</si>
  <si>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</si>
  <si>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</si>
  <si>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</si>
  <si>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</si>
  <si>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</si>
  <si>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</si>
  <si>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</si>
  <si>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</si>
  <si>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</si>
  <si>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</si>
  <si>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</si>
  <si>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</si>
  <si>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</si>
  <si>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</si>
  <si>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</si>
  <si>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</si>
  <si>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</si>
  <si>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</si>
  <si>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</si>
  <si>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</si>
  <si>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</si>
  <si>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</si>
  <si>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</si>
  <si>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</si>
  <si>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</si>
  <si>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</si>
  <si>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</si>
  <si>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</si>
  <si>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</si>
  <si>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</si>
  <si>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</si>
  <si>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</si>
  <si>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</si>
  <si>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</si>
  <si>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</si>
  <si>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</si>
  <si>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</si>
  <si>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</si>
  <si>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</si>
  <si>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</si>
  <si>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</si>
  <si>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</si>
  <si>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</si>
  <si>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</si>
  <si>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</si>
  <si>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</si>
  <si>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</si>
  <si>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</si>
  <si>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</si>
  <si>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</si>
  <si>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</si>
  <si>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</si>
  <si>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</si>
  <si>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</si>
  <si>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</si>
  <si>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</si>
  <si>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</si>
  <si>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</si>
  <si>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</si>
  <si>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</si>
  <si>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</si>
  <si>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</si>
  <si>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</si>
  <si>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</si>
  <si>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</si>
  <si>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</si>
  <si>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</si>
  <si>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</si>
  <si>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</si>
  <si>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</si>
  <si>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</si>
  <si>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</si>
  <si>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</si>
  <si>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</si>
  <si>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</si>
  <si>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</si>
  <si>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</si>
  <si>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</si>
  <si>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</si>
  <si>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</si>
  <si>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</si>
  <si>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</si>
  <si>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</si>
  <si>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</si>
  <si>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</si>
  <si>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</si>
  <si>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</si>
  <si>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</si>
  <si>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</si>
  <si>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</si>
  <si>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</si>
  <si>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</si>
  <si>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</si>
  <si>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</si>
  <si>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</si>
  <si>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</si>
  <si>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</si>
  <si>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</si>
  <si>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</si>
  <si>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</si>
  <si>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</si>
  <si>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</si>
  <si>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</si>
  <si>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</si>
  <si>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</si>
  <si>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</si>
  <si>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</si>
  <si>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</si>
  <si>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</si>
  <si>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</si>
  <si>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</si>
  <si>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</si>
  <si>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</si>
  <si>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</si>
  <si>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</si>
  <si>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</si>
  <si>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</si>
  <si>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</si>
  <si>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</si>
  <si>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</si>
  <si>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</si>
  <si>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</si>
  <si>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</si>
  <si>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</si>
  <si>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</si>
  <si>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</si>
  <si>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</si>
  <si>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</si>
  <si>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</si>
  <si>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</si>
  <si>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</si>
  <si>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</si>
  <si>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</si>
  <si>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</si>
  <si>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</si>
  <si>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</si>
  <si>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</si>
  <si>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</si>
  <si>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</si>
  <si>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</si>
  <si>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</si>
  <si>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</si>
  <si>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</si>
  <si>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</si>
  <si>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</si>
  <si>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</si>
  <si>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</si>
  <si>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</si>
  <si>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</si>
  <si>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</si>
  <si>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</si>
  <si>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</si>
  <si>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</si>
  <si>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</si>
  <si>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</si>
  <si>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</si>
  <si>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</si>
  <si>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</si>
  <si>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</si>
  <si>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</si>
  <si>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</si>
  <si>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</si>
  <si>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</si>
  <si>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</si>
  <si>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</si>
  <si>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</si>
  <si>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</si>
  <si>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</si>
  <si>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</si>
  <si>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</si>
  <si>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</si>
  <si>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</si>
  <si>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</si>
  <si>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</si>
  <si>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</si>
  <si>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</si>
  <si>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</si>
  <si>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</si>
  <si>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</si>
  <si>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</si>
  <si>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</si>
  <si>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</si>
  <si>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</si>
  <si>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</si>
  <si>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</si>
  <si>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</si>
  <si>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</si>
  <si>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</si>
  <si>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</si>
  <si>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</si>
  <si>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</si>
  <si>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</si>
  <si>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</si>
  <si>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</si>
  <si>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</si>
  <si>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</si>
  <si>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</si>
  <si>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</si>
  <si>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</si>
  <si>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</si>
  <si>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</si>
  <si>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</si>
  <si>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</si>
  <si>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</si>
  <si>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</si>
  <si>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</si>
  <si>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</si>
  <si>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</si>
  <si>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</si>
  <si>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</si>
  <si>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</si>
  <si>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</si>
  <si>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</si>
  <si>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</si>
  <si>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</si>
  <si>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</si>
  <si>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</si>
  <si>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</si>
  <si>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</si>
  <si>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</si>
  <si>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</si>
  <si>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</si>
  <si>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</si>
  <si>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</si>
  <si>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</si>
  <si>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</si>
  <si>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</si>
  <si>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</si>
  <si>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</si>
  <si>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</si>
  <si>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</si>
  <si>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</si>
  <si>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</si>
  <si>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</si>
  <si>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</si>
  <si>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</si>
  <si>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</si>
  <si>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</si>
  <si>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</si>
  <si>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</si>
  <si>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</si>
  <si>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</si>
  <si>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</si>
  <si>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</si>
  <si>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</si>
  <si>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</si>
  <si>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</si>
  <si>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</si>
  <si>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</si>
  <si>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</si>
  <si>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</si>
  <si>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</si>
  <si>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</si>
  <si>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</si>
  <si>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</si>
  <si>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</si>
  <si>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</si>
  <si>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</si>
  <si>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</si>
  <si>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</si>
  <si>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</si>
  <si>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</si>
  <si>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</si>
  <si>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</si>
  <si>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</si>
  <si>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</si>
  <si>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</si>
  <si>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</si>
  <si>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</si>
  <si>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</si>
  <si>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</si>
  <si>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</si>
  <si>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</si>
  <si>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</si>
  <si>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</si>
  <si>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</si>
  <si>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</si>
  <si>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</si>
  <si>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</si>
  <si>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</si>
  <si>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</si>
  <si>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</si>
  <si>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</si>
  <si>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</si>
  <si>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</si>
  <si>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</si>
  <si>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</si>
  <si>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</si>
  <si>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</si>
  <si>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</si>
  <si>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</si>
  <si>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</si>
  <si>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</si>
  <si>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</si>
  <si>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</si>
  <si>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</si>
  <si>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</si>
  <si>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</si>
  <si>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</si>
  <si>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</si>
  <si>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</si>
  <si>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</si>
  <si>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</si>
  <si>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</si>
  <si>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</si>
  <si>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</si>
  <si>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</si>
  <si>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</si>
  <si>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</si>
  <si>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</si>
  <si>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</si>
  <si>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</si>
  <si>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</si>
  <si>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</si>
  <si>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</si>
  <si>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</si>
  <si>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</si>
  <si>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</si>
  <si>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</si>
  <si>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</si>
  <si>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</si>
  <si>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</si>
  <si>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</si>
  <si>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</si>
  <si>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</si>
  <si>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</si>
  <si>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</si>
  <si>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</si>
  <si>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</si>
  <si>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</si>
  <si>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</si>
  <si>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</si>
  <si>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</si>
  <si>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</si>
  <si>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</si>
  <si>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</si>
  <si>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</si>
  <si>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</si>
  <si>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</si>
  <si>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</si>
  <si>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</si>
  <si>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</si>
  <si>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</si>
  <si>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</si>
  <si>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</si>
  <si>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</si>
  <si>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</si>
  <si>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</si>
  <si>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</si>
  <si>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</si>
  <si>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</si>
  <si>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</si>
  <si>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</si>
  <si>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</si>
  <si>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</si>
  <si>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</si>
  <si>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</si>
  <si>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</si>
  <si>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</si>
  <si>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</si>
  <si>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</si>
  <si>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</si>
  <si>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</si>
  <si>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</si>
  <si>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</si>
  <si>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</si>
  <si>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</si>
  <si>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</si>
  <si>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</si>
  <si>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</si>
  <si>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</si>
  <si>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</si>
  <si>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</si>
  <si>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</si>
  <si>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</si>
  <si>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</si>
  <si>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</si>
  <si>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</si>
  <si>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</si>
  <si>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</si>
  <si>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</si>
  <si>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</si>
  <si>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</si>
  <si>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</si>
  <si>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</si>
  <si>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</si>
  <si>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</si>
  <si>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</si>
  <si>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</si>
  <si>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</si>
  <si>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</si>
  <si>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</si>
  <si>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</si>
  <si>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</si>
  <si>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</si>
  <si>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</si>
  <si>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</si>
  <si>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</si>
  <si>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</si>
  <si>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</si>
  <si>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</si>
  <si>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</si>
  <si>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</si>
  <si>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</si>
  <si>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</si>
  <si>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</si>
  <si>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</si>
  <si>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</si>
  <si>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</si>
  <si>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</si>
  <si>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</si>
  <si>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</si>
  <si>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</si>
  <si>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</si>
  <si>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</si>
  <si>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</si>
  <si>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</si>
  <si>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</si>
  <si>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</si>
  <si>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</si>
  <si>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</si>
  <si>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</si>
  <si>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</si>
  <si>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</si>
  <si>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</si>
  <si>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</si>
  <si>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</si>
  <si>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</si>
  <si>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</si>
  <si>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</si>
  <si>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</si>
  <si>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</si>
  <si>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</si>
  <si>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</si>
  <si>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</si>
  <si>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</si>
  <si>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</si>
  <si>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</si>
  <si>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</si>
  <si>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</si>
  <si>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</si>
  <si>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</si>
  <si>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</si>
  <si>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</si>
  <si>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</si>
  <si>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</si>
  <si>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</si>
  <si>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</si>
  <si>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</si>
  <si>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</si>
  <si>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</si>
  <si>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</si>
  <si>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</si>
  <si>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</si>
  <si>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</si>
  <si>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</si>
  <si>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</si>
  <si>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</si>
  <si>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</si>
  <si>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</si>
  <si>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</si>
  <si>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</si>
  <si>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</si>
  <si>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</si>
  <si>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</si>
  <si>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</si>
  <si>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</si>
  <si>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</si>
  <si>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</si>
  <si>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</si>
  <si>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</si>
  <si>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</si>
  <si>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</si>
  <si>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</si>
  <si>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</si>
  <si>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</si>
  <si>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</si>
  <si>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</si>
  <si>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</si>
  <si>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</si>
  <si>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</si>
  <si>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</si>
  <si>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</si>
  <si>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</si>
  <si>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</si>
  <si>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</si>
  <si>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</si>
  <si>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</si>
  <si>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</si>
  <si>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</si>
  <si>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</si>
  <si>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</si>
  <si>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</si>
  <si>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</si>
  <si>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</si>
  <si>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</si>
  <si>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</si>
  <si>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</si>
  <si>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</si>
  <si>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</si>
  <si>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</si>
  <si>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</si>
  <si>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</si>
  <si>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</si>
  <si>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</si>
  <si>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</si>
  <si>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</si>
  <si>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</si>
  <si>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</si>
  <si>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</si>
  <si>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</si>
  <si>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</si>
  <si>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</si>
  <si>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</si>
  <si>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</si>
  <si>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</si>
  <si>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</si>
  <si>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</si>
  <si>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</si>
  <si>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</si>
  <si>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</si>
  <si>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</si>
  <si>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</si>
  <si>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</si>
  <si>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</si>
  <si>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</si>
  <si>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</si>
  <si>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</si>
  <si>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</si>
  <si>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</si>
  <si>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</si>
  <si>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</si>
  <si>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</si>
  <si>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</si>
  <si>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</si>
  <si>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</si>
  <si>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</si>
  <si>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</si>
  <si>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</si>
  <si>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</si>
  <si>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</si>
  <si>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</si>
  <si>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</si>
  <si>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</si>
  <si>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</si>
  <si>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</si>
  <si>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</si>
  <si>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</si>
  <si>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</si>
  <si>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</si>
  <si>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</si>
  <si>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</si>
  <si>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</si>
  <si>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</si>
  <si>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</si>
  <si>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</si>
  <si>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</si>
  <si>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</si>
  <si>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</si>
  <si>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</si>
  <si>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</si>
  <si>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</si>
  <si>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</si>
  <si>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</si>
  <si>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</si>
  <si>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</si>
  <si>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</si>
  <si>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</si>
  <si>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</si>
  <si>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</si>
  <si>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</si>
  <si>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</si>
  <si>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</si>
  <si>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</si>
  <si>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</si>
  <si>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</si>
  <si>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</si>
  <si>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</si>
  <si>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</si>
  <si>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</si>
  <si>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</si>
  <si>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</si>
  <si>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</si>
  <si>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</si>
  <si>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</si>
  <si>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</si>
  <si>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</si>
  <si>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</si>
  <si>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</si>
  <si>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</si>
  <si>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</si>
  <si>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</si>
  <si>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</si>
  <si>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</si>
  <si>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</si>
  <si>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</si>
  <si>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</si>
  <si>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</si>
  <si>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</si>
  <si>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</si>
  <si>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</si>
  <si>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</si>
  <si>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</si>
  <si>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</si>
  <si>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</si>
  <si>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</si>
  <si>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</si>
  <si>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</si>
  <si>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</si>
  <si>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</si>
  <si>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</si>
  <si>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</si>
  <si>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</si>
  <si>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</si>
  <si>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</si>
  <si>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</si>
  <si>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</si>
  <si>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</si>
  <si>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</si>
  <si>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</si>
  <si>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</si>
  <si>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</si>
  <si>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</si>
  <si>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</si>
  <si>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</si>
  <si>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</si>
  <si>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</si>
  <si>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</si>
  <si>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</si>
  <si>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</si>
  <si>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</si>
  <si>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</si>
  <si>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</si>
  <si>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</si>
  <si>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</si>
  <si>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</si>
  <si>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</si>
  <si>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</si>
  <si>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</si>
  <si>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</si>
  <si>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</si>
  <si>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</si>
  <si>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</si>
  <si>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</si>
  <si>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</si>
  <si>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</si>
  <si>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</si>
  <si>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</si>
  <si>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</si>
  <si>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</si>
  <si>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</si>
  <si>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</si>
  <si>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</si>
  <si>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</si>
  <si>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</si>
  <si>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</si>
  <si>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</si>
  <si>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</si>
  <si>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</si>
  <si>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</si>
  <si>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</si>
  <si>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</si>
  <si>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</si>
  <si>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</si>
  <si>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</si>
  <si>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</si>
  <si>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</si>
  <si>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</si>
  <si>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</si>
  <si>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</si>
  <si>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</si>
  <si>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</si>
  <si>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</si>
  <si>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</si>
  <si>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</si>
  <si>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</si>
  <si>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</si>
  <si>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</si>
  <si>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</si>
  <si>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</si>
  <si>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</si>
  <si>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</si>
  <si>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</si>
  <si>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</si>
  <si>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</si>
  <si>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</si>
  <si>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</si>
  <si>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</si>
  <si>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</si>
  <si>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</si>
  <si>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</si>
  <si>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</si>
  <si>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</si>
  <si>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</si>
  <si>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</si>
  <si>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</si>
  <si>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</si>
  <si>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</si>
  <si>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</si>
  <si>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</si>
  <si>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</si>
  <si>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</si>
  <si>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</si>
  <si>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</si>
  <si>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</si>
  <si>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</si>
  <si>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</si>
  <si>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</si>
  <si>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</si>
  <si>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</si>
  <si>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</si>
  <si>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</si>
  <si>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</si>
  <si>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</si>
  <si>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</si>
  <si>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</si>
  <si>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</si>
  <si>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</si>
  <si>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</si>
  <si>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</si>
  <si>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</si>
  <si>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</si>
  <si>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</si>
  <si>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</si>
  <si>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</si>
  <si>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</si>
  <si>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</si>
  <si>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</si>
  <si>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</si>
  <si>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</si>
  <si>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</si>
  <si>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</si>
  <si>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</si>
  <si>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</si>
  <si>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</si>
  <si>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</si>
  <si>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</si>
  <si>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</si>
  <si>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</si>
  <si>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</si>
  <si>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</si>
  <si>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</si>
  <si>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</si>
  <si>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</si>
  <si>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</si>
  <si>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</si>
  <si>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</si>
  <si>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</si>
  <si>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</si>
  <si>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</si>
  <si>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</si>
  <si>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</si>
  <si>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</si>
  <si>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</si>
  <si>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</si>
  <si>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</si>
  <si>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</si>
  <si>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</si>
  <si>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</si>
  <si>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</si>
  <si>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</si>
  <si>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</si>
  <si>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</si>
  <si>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</si>
  <si>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</si>
  <si>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</si>
  <si>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</si>
  <si>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</si>
  <si>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</si>
  <si>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</si>
  <si>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</si>
  <si>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</si>
  <si>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</si>
  <si>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</si>
  <si>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</si>
  <si>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</si>
  <si>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</si>
  <si>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</si>
  <si>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</si>
  <si>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</si>
  <si>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</si>
  <si>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</si>
  <si>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</si>
  <si>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</si>
  <si>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</si>
  <si>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</si>
  <si>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</si>
  <si>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</si>
  <si>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</si>
  <si>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</si>
  <si>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</si>
  <si>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</si>
  <si>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</si>
  <si>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</si>
  <si>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</si>
  <si>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</si>
  <si>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</si>
  <si>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</si>
  <si>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</si>
  <si>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</si>
  <si>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</si>
  <si>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</si>
  <si>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</si>
  <si>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</si>
  <si>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</si>
  <si>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</si>
  <si>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</si>
  <si>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</si>
  <si>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</si>
  <si>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</si>
  <si>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</si>
  <si>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</si>
  <si>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</si>
  <si>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</si>
  <si>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</si>
  <si>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</si>
  <si>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</si>
  <si>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</si>
  <si>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</si>
  <si>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</si>
  <si>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</si>
  <si>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</si>
  <si>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</si>
  <si>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</si>
  <si>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</si>
  <si>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</si>
  <si>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</si>
  <si>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</si>
  <si>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</si>
  <si>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</si>
  <si>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</si>
  <si>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</si>
  <si>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</si>
  <si>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</si>
  <si>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</si>
  <si>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</si>
  <si>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</si>
  <si>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</si>
  <si>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</si>
  <si>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</si>
  <si>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</si>
  <si>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</si>
  <si>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</si>
  <si>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</si>
  <si>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</si>
  <si>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</si>
  <si>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</si>
  <si>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</si>
  <si>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</si>
  <si>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</si>
  <si>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</si>
  <si>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</si>
  <si>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</si>
  <si>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</si>
  <si>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</si>
  <si>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</si>
  <si>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</si>
  <si>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</si>
  <si>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</si>
  <si>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</si>
  <si>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</si>
  <si>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</si>
  <si>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</si>
  <si>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</si>
  <si>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</si>
  <si>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</si>
  <si>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</si>
  <si>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</si>
  <si>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</si>
  <si>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</si>
  <si>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</si>
  <si>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</si>
  <si>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</si>
  <si>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</si>
  <si>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</si>
  <si>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</si>
  <si>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</si>
  <si>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</si>
  <si>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</si>
  <si>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</si>
  <si>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</si>
  <si>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</si>
  <si>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</si>
  <si>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</si>
  <si>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</si>
  <si>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</si>
  <si>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</si>
  <si>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</si>
  <si>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</si>
  <si>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</si>
  <si>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</si>
  <si>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</si>
  <si>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</si>
  <si>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</si>
  <si>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</si>
  <si>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</si>
  <si>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</si>
  <si>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</si>
  <si>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</si>
  <si>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</si>
  <si>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</si>
  <si>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</si>
  <si>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</si>
  <si>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</si>
  <si>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</si>
  <si>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</si>
  <si>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</si>
  <si>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</si>
  <si>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</si>
  <si>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</si>
  <si>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</si>
  <si>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</si>
  <si>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</si>
  <si>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</si>
  <si>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</si>
  <si>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</si>
  <si>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</si>
  <si>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</si>
  <si>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</si>
  <si>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</si>
  <si>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</si>
  <si>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</si>
  <si>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</si>
  <si>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</si>
  <si>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</si>
  <si>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</si>
  <si>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</si>
  <si>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</si>
  <si>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</si>
  <si>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</si>
  <si>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</si>
  <si>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</si>
  <si>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</si>
  <si>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</si>
  <si>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</si>
  <si>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</si>
  <si>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</si>
  <si>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</si>
  <si>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</si>
  <si>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</si>
  <si>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</si>
  <si>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</si>
  <si>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</si>
  <si>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</si>
  <si>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</si>
  <si>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</si>
  <si>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</si>
  <si>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</si>
  <si>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</si>
  <si>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</si>
  <si>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</si>
  <si>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</si>
  <si>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</si>
  <si>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</si>
  <si>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</si>
  <si>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</si>
  <si>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</si>
  <si>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</si>
  <si>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</si>
  <si>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</si>
  <si>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</si>
  <si>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</si>
  <si>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</si>
  <si>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</si>
  <si>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</si>
  <si>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</si>
  <si>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</si>
  <si>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</si>
  <si>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</si>
  <si>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</si>
  <si>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</si>
  <si>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</si>
  <si>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</si>
  <si>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</si>
  <si>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</si>
  <si>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</si>
  <si>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</si>
  <si>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</si>
  <si>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</si>
  <si>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</si>
  <si>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</si>
  <si>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</si>
  <si>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</si>
  <si>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</si>
  <si>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</si>
  <si>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</si>
  <si>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</si>
  <si>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</si>
  <si>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</si>
  <si>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</si>
  <si>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</si>
  <si>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</si>
  <si>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</si>
  <si>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</si>
  <si>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</si>
  <si>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</si>
  <si>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</si>
  <si>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</si>
  <si>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</si>
  <si>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</si>
  <si>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</si>
  <si>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</si>
  <si>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</si>
  <si>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</si>
  <si>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</si>
  <si>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</si>
  <si>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</si>
  <si>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</si>
  <si>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</si>
  <si>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</si>
  <si>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</si>
  <si>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</si>
  <si>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</si>
  <si>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</si>
  <si>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</si>
  <si>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</si>
  <si>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</si>
  <si>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</si>
  <si>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</si>
  <si>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</si>
  <si>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</si>
  <si>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</si>
  <si>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</si>
  <si>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</si>
  <si>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</si>
  <si>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</si>
  <si>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</si>
  <si>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</si>
  <si>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</si>
  <si>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</si>
  <si>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</si>
  <si>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</si>
  <si>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</si>
  <si>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</si>
  <si>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</si>
  <si>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</si>
  <si>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</si>
  <si>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</si>
  <si>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</si>
  <si>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</si>
  <si>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</si>
  <si>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</si>
  <si>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</si>
  <si>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</si>
  <si>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</si>
  <si>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</si>
  <si>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</si>
  <si>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</si>
  <si>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</si>
  <si>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</si>
  <si>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</si>
  <si>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</si>
  <si>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</si>
  <si>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</si>
  <si>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</si>
  <si>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</si>
  <si>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</si>
  <si>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</si>
  <si>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</si>
  <si>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</si>
  <si>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</si>
  <si>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</si>
  <si>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</si>
  <si>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</si>
  <si>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</si>
  <si>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</si>
  <si>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</si>
  <si>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</si>
  <si>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</si>
  <si>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</si>
  <si>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</si>
  <si>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</si>
  <si>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</si>
  <si>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</si>
  <si>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</si>
  <si>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</si>
  <si>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</si>
  <si>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</si>
  <si>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</si>
  <si>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</si>
  <si>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</si>
  <si>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</si>
  <si>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</si>
  <si>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</si>
  <si>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</si>
  <si>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</si>
  <si>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</si>
  <si>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</si>
  <si>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</si>
  <si>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</si>
  <si>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</si>
  <si>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</si>
  <si>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</si>
  <si>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</si>
  <si>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</si>
  <si>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</si>
  <si>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</si>
  <si>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</si>
  <si>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</si>
  <si>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</si>
  <si>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</si>
  <si>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</si>
  <si>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</si>
  <si>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</si>
  <si>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</si>
  <si>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</si>
  <si>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</si>
  <si>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</si>
  <si>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</si>
  <si>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</si>
  <si>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</si>
  <si>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</si>
  <si>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</si>
  <si>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</si>
  <si>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</si>
  <si>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</si>
  <si>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</si>
  <si>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</si>
  <si>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</si>
  <si>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</si>
  <si>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</si>
  <si>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</si>
  <si>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</si>
  <si>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</si>
  <si>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</si>
  <si>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</si>
  <si>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</si>
  <si>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</si>
  <si>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</si>
  <si>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</si>
  <si>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</si>
  <si>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</si>
  <si>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</si>
  <si>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</si>
  <si>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</si>
  <si>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</si>
  <si>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</si>
  <si>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</si>
  <si>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</si>
  <si>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</si>
  <si>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</si>
  <si>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</si>
  <si>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</si>
  <si>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</si>
  <si>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</si>
  <si>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</si>
  <si>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</si>
  <si>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</si>
  <si>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</si>
  <si>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</si>
  <si>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</si>
  <si>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</si>
  <si>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</si>
  <si>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</si>
  <si>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</si>
  <si>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</si>
  <si>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</si>
  <si>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</si>
  <si>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</si>
  <si>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</si>
  <si>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</si>
  <si>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</si>
  <si>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</si>
  <si>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</si>
  <si>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</si>
  <si>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</si>
  <si>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</si>
  <si>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</si>
  <si>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</si>
  <si>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</si>
  <si>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</si>
  <si>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</si>
  <si>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</si>
  <si>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</si>
  <si>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</si>
  <si>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</si>
  <si>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</si>
  <si>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</si>
  <si>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</si>
  <si>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</si>
  <si>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</si>
  <si>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</si>
  <si>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</si>
  <si>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</si>
  <si>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</si>
  <si>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</si>
  <si>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</si>
  <si>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</si>
  <si>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</si>
  <si>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</si>
  <si>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</si>
  <si>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</si>
  <si>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</si>
  <si>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</si>
  <si>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</si>
  <si>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</si>
  <si>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</si>
  <si>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</si>
  <si>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</si>
  <si>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</si>
  <si>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</si>
  <si>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</si>
  <si>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</si>
  <si>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</si>
  <si>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</si>
  <si>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</si>
  <si>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</si>
  <si>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</si>
  <si>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</si>
  <si>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</si>
  <si>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</si>
  <si>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</si>
  <si>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</si>
  <si>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</si>
  <si>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</si>
  <si>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</si>
  <si>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</si>
  <si>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</si>
  <si>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</si>
  <si>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</si>
  <si>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</si>
  <si>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</si>
  <si>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</si>
  <si>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</si>
  <si>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</si>
  <si>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</si>
  <si>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</si>
  <si>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</si>
  <si>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</si>
  <si>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</si>
  <si>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</si>
  <si>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</si>
  <si>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</si>
  <si>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</si>
  <si>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</si>
  <si>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</si>
  <si>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</si>
  <si>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</si>
  <si>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</si>
  <si>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</si>
  <si>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</si>
  <si>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</si>
  <si>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</si>
  <si>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</si>
  <si>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</si>
  <si>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</si>
  <si>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</si>
  <si>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</si>
  <si>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</si>
  <si>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</si>
  <si>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</si>
  <si>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</si>
  <si>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</si>
  <si>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</si>
  <si>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</si>
  <si>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</si>
  <si>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</si>
  <si>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</si>
  <si>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</si>
  <si>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</si>
  <si>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</si>
  <si>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</si>
  <si>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</si>
  <si>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</si>
  <si>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</si>
  <si>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</si>
  <si>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</si>
  <si>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</si>
  <si>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</si>
  <si>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</si>
  <si>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</si>
  <si>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</si>
  <si>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</si>
  <si>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</si>
  <si>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</si>
  <si>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</si>
  <si>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</si>
  <si>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</si>
  <si>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</si>
  <si>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</si>
  <si>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</si>
  <si>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</si>
  <si>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</si>
  <si>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</si>
  <si>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</si>
  <si>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</si>
  <si>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</si>
  <si>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</si>
  <si>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</si>
  <si>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</si>
  <si>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</si>
  <si>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</si>
  <si>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</si>
  <si>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</si>
  <si>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</si>
  <si>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</si>
  <si>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</si>
  <si>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</si>
  <si>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</si>
  <si>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</si>
  <si>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</si>
  <si>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</si>
  <si>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</si>
  <si>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</si>
  <si>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</si>
  <si>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</si>
  <si>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</si>
  <si>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</si>
  <si>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</si>
  <si>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</si>
  <si>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</si>
  <si>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</si>
  <si>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</si>
  <si>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</si>
  <si>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</si>
  <si>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</si>
  <si>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</si>
  <si>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</si>
  <si>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</si>
  <si>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</si>
  <si>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</si>
  <si>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</si>
  <si>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</si>
  <si>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</si>
  <si>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</si>
  <si>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</si>
  <si>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</si>
  <si>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</si>
  <si>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</si>
  <si>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</si>
  <si>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</si>
  <si>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</si>
  <si>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</si>
  <si>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</si>
  <si>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</si>
  <si>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</si>
  <si>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</si>
  <si>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</si>
  <si>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</si>
  <si>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</si>
  <si>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</si>
  <si>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</si>
  <si>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</si>
  <si>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</si>
  <si>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</si>
  <si>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</si>
  <si>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</si>
  <si>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</si>
  <si>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</si>
  <si>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</si>
  <si>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</si>
  <si>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</si>
  <si>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</si>
  <si>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</si>
  <si>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</si>
  <si>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</si>
  <si>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</si>
  <si>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</si>
  <si>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</si>
  <si>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</si>
  <si>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</si>
  <si>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</si>
  <si>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</si>
  <si>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</si>
  <si>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</si>
  <si>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</si>
  <si>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</si>
  <si>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</si>
  <si>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</si>
  <si>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</si>
  <si>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</si>
  <si>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</si>
  <si>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</si>
  <si>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</si>
  <si>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</si>
  <si>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</si>
  <si>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</si>
  <si>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</si>
  <si>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</si>
  <si>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</si>
  <si>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</si>
  <si>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</si>
  <si>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</si>
  <si>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</si>
  <si>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</si>
  <si>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</si>
  <si>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</si>
  <si>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</si>
  <si>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</si>
  <si>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</si>
  <si>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</si>
  <si>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</si>
  <si>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</si>
  <si>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</si>
  <si>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</si>
  <si>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</si>
  <si>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</si>
  <si>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</si>
  <si>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</si>
  <si>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</si>
  <si>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</si>
  <si>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</si>
  <si>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</si>
  <si>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</si>
  <si>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</si>
  <si>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</si>
  <si>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</si>
  <si>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</si>
  <si>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</si>
  <si>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</si>
  <si>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</si>
  <si>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</si>
  <si>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</si>
  <si>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</si>
  <si>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</si>
  <si>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</si>
  <si>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</si>
  <si>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</si>
  <si>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</si>
  <si>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</si>
  <si>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</si>
  <si>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</si>
  <si>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</si>
  <si>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</si>
  <si>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</si>
  <si>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</si>
  <si>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</si>
  <si>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</si>
  <si>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</si>
  <si>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</si>
  <si>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</si>
  <si>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</si>
  <si>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</si>
  <si>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</si>
  <si>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</si>
  <si>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</si>
  <si>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</si>
  <si>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</si>
  <si>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</si>
  <si>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</si>
  <si>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</si>
  <si>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</si>
  <si>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</si>
  <si>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</si>
  <si>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</si>
  <si>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</si>
  <si>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</si>
  <si>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</si>
  <si>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</si>
  <si>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</si>
  <si>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</si>
  <si>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</si>
  <si>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</si>
  <si>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</si>
  <si>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</si>
  <si>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</si>
  <si>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</si>
  <si>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</si>
  <si>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</si>
  <si>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</si>
  <si>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</si>
  <si>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</si>
  <si>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</si>
  <si>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</si>
  <si>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</si>
  <si>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</si>
  <si>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</si>
  <si>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</si>
  <si>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</si>
  <si>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</si>
  <si>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</si>
  <si>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</si>
  <si>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</si>
  <si>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</si>
  <si>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</si>
  <si>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</si>
  <si>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</si>
  <si>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</si>
  <si>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</si>
  <si>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</si>
  <si>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</si>
  <si>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</si>
  <si>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</si>
  <si>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</si>
  <si>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</si>
  <si>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</si>
  <si>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</si>
  <si>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</si>
  <si>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</si>
  <si>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</si>
  <si>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</si>
  <si>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</si>
  <si>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</si>
  <si>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</si>
  <si>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</si>
  <si>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</si>
  <si>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</si>
  <si>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</si>
  <si>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</si>
  <si>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</si>
  <si>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</si>
  <si>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</si>
  <si>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</si>
  <si>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</si>
  <si>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</si>
  <si>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</si>
  <si>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</si>
  <si>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</si>
  <si>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</si>
  <si>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</si>
  <si>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</si>
  <si>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</si>
  <si>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</si>
  <si>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</si>
  <si>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</si>
  <si>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</si>
  <si>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</si>
  <si>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</si>
  <si>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</si>
  <si>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</si>
  <si>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</si>
  <si>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</si>
  <si>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</si>
  <si>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</si>
  <si>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</si>
  <si>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</si>
  <si>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</si>
  <si>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</si>
  <si>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</si>
  <si>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</si>
  <si>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</si>
  <si>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</si>
  <si>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</si>
  <si>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</si>
  <si>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</si>
  <si>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</si>
  <si>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</si>
  <si>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</si>
  <si>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</si>
  <si>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</si>
  <si>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</si>
  <si>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</si>
  <si>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</si>
  <si>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</si>
  <si>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</si>
  <si>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</si>
  <si>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</si>
  <si>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</si>
  <si>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</si>
  <si>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</si>
  <si>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</si>
  <si>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</si>
  <si>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</si>
  <si>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</si>
  <si>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</si>
  <si>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</si>
  <si>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</si>
  <si>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</si>
  <si>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</si>
  <si>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</si>
  <si>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</si>
  <si>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</si>
  <si>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</si>
  <si>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</si>
  <si>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</si>
  <si>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</si>
  <si>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</si>
  <si>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</si>
  <si>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</si>
  <si>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</si>
  <si>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</si>
  <si>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</si>
  <si>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</si>
  <si>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</si>
  <si>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</si>
  <si>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</si>
  <si>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</si>
  <si>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</si>
  <si>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</si>
  <si>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</si>
  <si>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</si>
  <si>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</si>
  <si>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</si>
  <si>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</si>
  <si>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</si>
  <si>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</si>
  <si>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</si>
  <si>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</si>
  <si>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</si>
  <si>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</si>
  <si>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</si>
  <si>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</si>
  <si>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</si>
  <si>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</si>
  <si>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</si>
  <si>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</si>
  <si>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</si>
  <si>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</si>
  <si>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</si>
  <si>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</si>
  <si>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</si>
  <si>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</si>
  <si>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</si>
  <si>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</si>
  <si>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</si>
  <si>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</si>
  <si>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</si>
  <si>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</si>
  <si>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</si>
  <si>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</si>
  <si>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</si>
  <si>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</si>
  <si>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</si>
  <si>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</si>
  <si>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</si>
  <si>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</si>
  <si>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</si>
  <si>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</si>
  <si>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</si>
  <si>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</si>
  <si>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</si>
  <si>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</si>
  <si>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</si>
  <si>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</si>
  <si>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</si>
  <si>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</si>
  <si>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</si>
  <si>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</si>
  <si>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</si>
  <si>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</si>
  <si>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</si>
  <si>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</si>
  <si>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</si>
  <si>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</si>
  <si>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</si>
  <si>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</si>
  <si>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</si>
  <si>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</si>
  <si>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</si>
  <si>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</si>
  <si>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</si>
  <si>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</si>
  <si>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</si>
  <si>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</si>
  <si>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</si>
  <si>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</si>
  <si>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</si>
  <si>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</si>
  <si>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</si>
  <si>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</si>
  <si>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</si>
  <si>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</si>
  <si>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</si>
  <si>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</si>
  <si>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</si>
  <si>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</si>
  <si>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</si>
  <si>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</si>
  <si>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</si>
  <si>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</si>
  <si>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</si>
  <si>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</si>
  <si>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</si>
  <si>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</si>
  <si>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</si>
  <si>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</si>
  <si>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</si>
  <si>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</si>
  <si>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</si>
  <si>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</si>
  <si>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</si>
  <si>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</si>
  <si>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</si>
  <si>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</si>
  <si>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</si>
  <si>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</si>
  <si>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</si>
  <si>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</si>
  <si>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</si>
  <si>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</si>
  <si>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</si>
  <si>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</si>
  <si>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</si>
  <si>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</si>
  <si>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</si>
  <si>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</si>
  <si>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</si>
  <si>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</si>
  <si>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</si>
  <si>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</si>
  <si>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</si>
  <si>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</si>
  <si>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</si>
  <si>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</si>
  <si>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</si>
  <si>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</si>
  <si>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</si>
  <si>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</si>
  <si>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</si>
  <si>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</si>
  <si>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</si>
  <si>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</si>
  <si>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</si>
  <si>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</si>
  <si>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</si>
  <si>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</si>
  <si>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</si>
  <si>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</si>
  <si>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</si>
  <si>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</si>
  <si>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</si>
  <si>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</si>
  <si>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</si>
  <si>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</si>
  <si>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</si>
  <si>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</si>
  <si>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</si>
  <si>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</si>
  <si>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</si>
  <si>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</si>
  <si>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</si>
  <si>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</si>
  <si>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</si>
  <si>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</si>
  <si>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</si>
  <si>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</si>
  <si>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</si>
  <si>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</si>
  <si>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</si>
  <si>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</si>
  <si>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</si>
  <si>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</si>
  <si>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</si>
  <si>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</si>
  <si>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</si>
  <si>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</si>
  <si>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</si>
  <si>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</si>
  <si>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</si>
  <si>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</si>
  <si>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</si>
  <si>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</si>
  <si>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</si>
  <si>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</si>
  <si>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</si>
  <si>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</si>
  <si>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</si>
  <si>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</si>
  <si>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</si>
  <si>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</si>
  <si>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</si>
  <si>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</si>
  <si>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</si>
  <si>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</si>
  <si>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</si>
  <si>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</si>
  <si>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</si>
  <si>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</si>
  <si>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</si>
  <si>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</si>
  <si>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</si>
  <si>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</si>
  <si>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</si>
  <si>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</si>
  <si>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</si>
  <si>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</si>
  <si>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</si>
  <si>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</si>
  <si>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</si>
  <si>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</si>
  <si>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</si>
  <si>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</si>
  <si>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</si>
  <si>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</si>
  <si>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</si>
  <si>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</si>
  <si>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</si>
  <si>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</si>
  <si>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</si>
  <si>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</si>
  <si>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</si>
  <si>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</si>
  <si>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</si>
  <si>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</si>
  <si>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</si>
  <si>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</si>
  <si>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</si>
  <si>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</si>
  <si>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</si>
  <si>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</si>
  <si>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</si>
  <si>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</si>
  <si>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</si>
  <si>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</si>
  <si>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</si>
  <si>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</si>
  <si>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</si>
  <si>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</si>
  <si>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</si>
  <si>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</si>
  <si>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</si>
  <si>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</si>
  <si>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</si>
  <si>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</si>
  <si>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</si>
  <si>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</si>
  <si>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</si>
  <si>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</si>
  <si>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</si>
  <si>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</si>
  <si>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</si>
  <si>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</si>
  <si>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</si>
  <si>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</si>
  <si>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</si>
  <si>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</si>
  <si>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</si>
  <si>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</si>
  <si>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</si>
  <si>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</si>
  <si>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</si>
  <si>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</si>
  <si>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</si>
  <si>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</si>
  <si>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</si>
  <si>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</si>
  <si>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</si>
  <si>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</si>
  <si>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</si>
  <si>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</si>
  <si>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</si>
  <si>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</si>
  <si>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</si>
  <si>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</si>
  <si>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</si>
  <si>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</si>
  <si>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</si>
  <si>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</si>
  <si>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</si>
  <si>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</si>
  <si>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</si>
  <si>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</si>
  <si>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</si>
  <si>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</si>
  <si>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</si>
  <si>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</si>
  <si>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</si>
  <si>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</si>
  <si>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</si>
  <si>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</si>
  <si>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</si>
  <si>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</si>
  <si>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</si>
  <si>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</si>
  <si>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</si>
  <si>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</si>
  <si>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</si>
  <si>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</si>
  <si>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</si>
  <si>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</si>
  <si>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</si>
  <si>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</si>
  <si>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</si>
  <si>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</si>
  <si>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</si>
  <si>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</si>
  <si>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</si>
  <si>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</si>
  <si>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</si>
  <si>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</si>
  <si>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</si>
  <si>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</si>
  <si>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</si>
  <si>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</si>
  <si>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</si>
  <si>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</si>
  <si>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</si>
  <si>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</si>
  <si>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</si>
  <si>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</si>
  <si>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</si>
  <si>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</si>
  <si>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</si>
  <si>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</si>
  <si>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</si>
  <si>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</si>
  <si>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</si>
  <si>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</si>
  <si>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</si>
  <si>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</si>
  <si>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</si>
  <si>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</si>
  <si>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</si>
  <si>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</si>
  <si>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</si>
  <si>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</si>
  <si>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</si>
  <si>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</si>
  <si>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</si>
  <si>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</si>
  <si>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</si>
  <si>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</si>
  <si>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</si>
  <si>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</si>
  <si>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</si>
  <si>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</si>
  <si>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</si>
  <si>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</si>
  <si>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</si>
  <si>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</si>
  <si>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</si>
  <si>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</si>
  <si>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</si>
  <si>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</si>
  <si>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</si>
  <si>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</si>
  <si>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</si>
  <si>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</si>
  <si>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</si>
  <si>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</si>
  <si>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</si>
  <si>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</si>
  <si>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</si>
  <si>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</si>
  <si>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</si>
  <si>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</si>
  <si>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</si>
  <si>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</si>
  <si>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</si>
  <si>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</si>
  <si>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</si>
  <si>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</si>
  <si>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</si>
  <si>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</si>
  <si>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</si>
  <si>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</si>
  <si>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</si>
  <si>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</si>
  <si>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</si>
  <si>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</si>
  <si>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</si>
  <si>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</si>
  <si>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</si>
  <si>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</si>
  <si>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</si>
  <si>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</si>
  <si>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</si>
  <si>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</si>
  <si>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</si>
  <si>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</si>
  <si>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</si>
  <si>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</si>
  <si>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</si>
  <si>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</si>
  <si>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</si>
  <si>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</si>
  <si>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</si>
  <si>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</si>
  <si>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</si>
  <si>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</si>
  <si>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</si>
  <si>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</si>
  <si>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</si>
  <si>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</si>
  <si>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</si>
  <si>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</si>
  <si>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</si>
  <si>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</si>
  <si>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</si>
  <si>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</si>
  <si>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</si>
  <si>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</si>
  <si>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</si>
  <si>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</si>
  <si>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</si>
  <si>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</si>
  <si>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</si>
  <si>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</si>
  <si>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</si>
  <si>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</si>
  <si>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</si>
  <si>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</si>
  <si>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</si>
  <si>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</si>
  <si>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</si>
  <si>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</si>
  <si>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</si>
  <si>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</si>
  <si>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</si>
  <si>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</si>
  <si>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</si>
  <si>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</si>
  <si>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</si>
  <si>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</si>
  <si>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</si>
  <si>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</si>
  <si>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</si>
  <si>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</si>
  <si>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</si>
  <si>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</si>
  <si>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</si>
  <si>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</si>
  <si>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</si>
  <si>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</si>
  <si>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</si>
  <si>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</si>
  <si>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</si>
  <si>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</si>
  <si>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</si>
  <si>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</si>
  <si>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</si>
  <si>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</si>
  <si>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</si>
  <si>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</si>
  <si>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</si>
  <si>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</si>
  <si>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</si>
  <si>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</si>
  <si>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</si>
  <si>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</si>
  <si>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</si>
  <si>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</si>
  <si>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</si>
  <si>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</si>
  <si>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</si>
  <si>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</si>
  <si>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</si>
  <si>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</si>
  <si>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</si>
  <si>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</si>
  <si>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</si>
  <si>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</si>
  <si>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</si>
  <si>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</si>
  <si>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</si>
  <si>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</si>
  <si>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</si>
  <si>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</si>
  <si>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</si>
  <si>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</si>
  <si>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</si>
  <si>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</si>
  <si>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</si>
  <si>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</si>
  <si>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</si>
  <si>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</si>
  <si>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</si>
  <si>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</si>
  <si>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</si>
  <si>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</si>
  <si>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</si>
  <si>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</si>
  <si>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</si>
  <si>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</si>
  <si>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</si>
  <si>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</si>
  <si>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</si>
  <si>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</si>
  <si>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</si>
  <si>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</si>
  <si>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</si>
  <si>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</si>
  <si>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</si>
  <si>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</si>
  <si>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</si>
  <si>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</si>
  <si>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</si>
  <si>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</si>
  <si>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</si>
  <si>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</si>
  <si>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</si>
  <si>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</si>
  <si>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</si>
  <si>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</si>
  <si>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</si>
  <si>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</si>
  <si>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</si>
  <si>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</si>
  <si>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</si>
  <si>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</si>
  <si>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</si>
  <si>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</si>
  <si>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</si>
  <si>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</si>
  <si>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</si>
  <si>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</si>
  <si>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</si>
  <si>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</si>
  <si>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</si>
  <si>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</si>
  <si>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</si>
  <si>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</si>
  <si>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</si>
  <si>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</si>
  <si>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</si>
  <si>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</si>
  <si>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</si>
  <si>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</si>
  <si>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</si>
  <si>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</si>
  <si>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</si>
  <si>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</si>
  <si>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</si>
  <si>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</si>
  <si>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</si>
  <si>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</si>
  <si>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</si>
  <si>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</si>
  <si>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</si>
  <si>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</si>
  <si>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</si>
  <si>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</si>
  <si>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</si>
  <si>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</si>
  <si>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</si>
  <si>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</si>
  <si>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</si>
  <si>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</si>
  <si>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</si>
  <si>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</si>
  <si>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</si>
  <si>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</si>
  <si>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</si>
  <si>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</si>
  <si>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</si>
  <si>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</si>
  <si>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</si>
  <si>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</si>
  <si>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</si>
  <si>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</si>
  <si>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</si>
  <si>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</si>
  <si>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</si>
  <si>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</si>
  <si>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</si>
  <si>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</si>
  <si>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</si>
  <si>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</si>
  <si>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</si>
  <si>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</si>
  <si>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</si>
  <si>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</si>
  <si>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</si>
  <si>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</si>
  <si>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</si>
  <si>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</si>
  <si>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</si>
  <si>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</si>
  <si>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</si>
  <si>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</si>
  <si>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</si>
  <si>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</si>
  <si>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</si>
  <si>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</si>
  <si>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</si>
  <si>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</si>
  <si>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</si>
  <si>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</si>
  <si>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</si>
  <si>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</si>
  <si>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</si>
  <si>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</si>
  <si>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</si>
  <si>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</si>
  <si>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</si>
  <si>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</si>
  <si>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</si>
  <si>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</si>
  <si>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</si>
  <si>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</si>
  <si>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</si>
  <si>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</si>
  <si>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</si>
  <si>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</si>
  <si>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</si>
  <si>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</si>
  <si>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</si>
  <si>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</si>
  <si>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</si>
  <si>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</si>
  <si>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</si>
  <si>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</si>
  <si>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</si>
  <si>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</si>
  <si>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</si>
  <si>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</si>
  <si>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</si>
  <si>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</si>
  <si>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</si>
  <si>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</si>
  <si>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</si>
  <si>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</si>
  <si>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</si>
  <si>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</si>
  <si>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</si>
  <si>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</si>
  <si>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</si>
  <si>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</si>
  <si>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</si>
  <si>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</si>
  <si>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</si>
  <si>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</si>
  <si>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</si>
  <si>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</si>
  <si>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</si>
  <si>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</si>
  <si>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</si>
  <si>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</si>
  <si>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</si>
  <si>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</si>
  <si>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</si>
  <si>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</si>
  <si>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</si>
  <si>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</si>
  <si>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</si>
  <si>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</si>
  <si>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</si>
  <si>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</si>
  <si>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</si>
  <si>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</si>
  <si>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</si>
  <si>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</si>
  <si>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</si>
  <si>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</si>
  <si>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</si>
  <si>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</si>
  <si>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</si>
  <si>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</si>
  <si>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</si>
  <si>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</si>
  <si>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</si>
  <si>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</si>
  <si>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</si>
  <si>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</si>
  <si>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</si>
  <si>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</si>
  <si>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</si>
  <si>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</si>
  <si>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</si>
  <si>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</si>
  <si>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</si>
  <si>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</si>
  <si>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</si>
  <si>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</si>
  <si>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</si>
  <si>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</si>
  <si>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</si>
  <si>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</si>
  <si>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</si>
  <si>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</si>
  <si>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</si>
  <si>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</si>
  <si>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</si>
  <si>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</si>
  <si>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</si>
  <si>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</si>
  <si>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</si>
  <si>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</si>
  <si>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</si>
  <si>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</si>
  <si>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</si>
  <si>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</si>
  <si>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</si>
  <si>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</si>
  <si>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</si>
  <si>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</si>
  <si>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</si>
  <si>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</si>
  <si>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</si>
  <si>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</si>
  <si>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</si>
  <si>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</si>
  <si>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</si>
  <si>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</si>
  <si>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</si>
  <si>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</si>
  <si>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</si>
  <si>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</si>
  <si>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</si>
  <si>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</si>
  <si>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</si>
  <si>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</si>
  <si>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</si>
  <si>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</si>
  <si>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</si>
  <si>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</si>
  <si>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</si>
  <si>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</si>
  <si>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</si>
  <si>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</si>
  <si>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</si>
  <si>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</si>
  <si>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</si>
  <si>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</si>
  <si>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</si>
  <si>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</si>
  <si>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</si>
  <si>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</si>
  <si>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</si>
  <si>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</si>
  <si>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</si>
  <si>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</si>
  <si>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</si>
  <si>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</si>
  <si>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</si>
  <si>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</si>
  <si>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</si>
  <si>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</si>
  <si>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</si>
  <si>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</si>
  <si>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</si>
  <si>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</si>
  <si>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</si>
  <si>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</si>
  <si>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</si>
  <si>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</si>
  <si>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</si>
  <si>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</si>
  <si>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</si>
  <si>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</si>
  <si>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</si>
  <si>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</si>
  <si>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</si>
  <si>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</si>
  <si>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</si>
  <si>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</si>
  <si>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</si>
  <si>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</si>
  <si>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</si>
  <si>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</si>
  <si>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</si>
  <si>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</si>
  <si>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</si>
  <si>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</si>
  <si>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</si>
  <si>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</si>
  <si>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</si>
  <si>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</si>
  <si>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</si>
  <si>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</si>
  <si>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</si>
  <si>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</si>
  <si>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</si>
  <si>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</si>
  <si>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</si>
  <si>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</si>
  <si>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</si>
  <si>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</si>
  <si>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</si>
  <si>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</si>
  <si>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</si>
  <si>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</si>
  <si>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</si>
  <si>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</si>
  <si>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</si>
  <si>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</si>
  <si>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</si>
  <si>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</si>
  <si>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</si>
  <si>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</si>
  <si>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</si>
  <si>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</si>
  <si>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</si>
  <si>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</si>
  <si>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</si>
  <si>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</si>
  <si>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</si>
  <si>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</si>
  <si>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</si>
  <si>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</si>
  <si>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</si>
  <si>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</si>
  <si>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</si>
  <si>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</si>
  <si>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</si>
  <si>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</si>
  <si>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</si>
  <si>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</si>
  <si>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</si>
  <si>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</si>
  <si>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</si>
  <si>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</si>
  <si>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</si>
  <si>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</si>
  <si>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</si>
  <si>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</si>
  <si>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</si>
  <si>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</si>
  <si>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</si>
  <si>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</si>
  <si>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</si>
  <si>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</si>
  <si>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</si>
  <si>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</si>
  <si>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</si>
  <si>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</si>
  <si>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</si>
  <si>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</si>
  <si>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</si>
  <si>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</si>
  <si>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</si>
  <si>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</si>
  <si>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</si>
  <si>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</si>
  <si>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</si>
  <si>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</si>
  <si>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</si>
  <si>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</si>
  <si>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</si>
  <si>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</si>
  <si>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</si>
  <si>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</si>
  <si>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</si>
  <si>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</si>
  <si>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</si>
  <si>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</si>
  <si>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</si>
  <si>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</si>
  <si>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</si>
  <si>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</si>
  <si>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</si>
  <si>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</si>
  <si>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</si>
  <si>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</si>
  <si>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</si>
  <si>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</si>
  <si>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</si>
  <si>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</si>
  <si>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</si>
  <si>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</si>
  <si>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</si>
  <si>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</si>
  <si>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</si>
  <si>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</si>
  <si>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</si>
  <si>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</si>
  <si>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</si>
  <si>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</si>
  <si>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</si>
  <si>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</si>
  <si>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</si>
  <si>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</si>
  <si>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</si>
  <si>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</si>
  <si>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</si>
  <si>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</si>
  <si>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</si>
  <si>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</si>
  <si>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</si>
  <si>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</si>
  <si>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</si>
  <si>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</si>
  <si>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</si>
  <si>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</si>
  <si>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</si>
  <si>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</si>
  <si>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</si>
  <si>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</si>
  <si>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</si>
  <si>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</si>
  <si>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</si>
  <si>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</si>
  <si>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</si>
  <si>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</si>
  <si>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</si>
  <si>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</si>
  <si>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</si>
  <si>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</si>
  <si>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</si>
  <si>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</si>
  <si>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</si>
  <si>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</si>
  <si>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</si>
  <si>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</si>
  <si>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</si>
  <si>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</si>
  <si>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</si>
  <si>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</si>
  <si>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</si>
  <si>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</si>
  <si>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</si>
  <si>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</si>
  <si>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</si>
  <si>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</si>
  <si>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</si>
  <si>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</si>
  <si>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</si>
  <si>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</si>
  <si>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</si>
  <si>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</si>
  <si>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</si>
  <si>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</si>
  <si>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</si>
  <si>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</si>
  <si>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</si>
  <si>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</si>
  <si>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</si>
  <si>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</si>
  <si>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</si>
  <si>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</si>
  <si>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</si>
  <si>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</si>
  <si>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</si>
  <si>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</si>
  <si>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</si>
  <si>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</si>
  <si>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</si>
  <si>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</si>
  <si>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</si>
  <si>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</si>
  <si>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</si>
  <si>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</si>
  <si>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</si>
  <si>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</si>
  <si>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</si>
  <si>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</si>
  <si>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</si>
  <si>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</si>
  <si>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</si>
  <si>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</si>
  <si>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</si>
  <si>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</si>
  <si>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</si>
  <si>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</si>
  <si>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</si>
  <si>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</si>
  <si>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</si>
  <si>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</si>
  <si>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</si>
  <si>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</si>
  <si>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</si>
  <si>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</si>
  <si>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</si>
  <si>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</si>
  <si>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</si>
  <si>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</si>
  <si>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</si>
  <si>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</si>
  <si>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</si>
  <si>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</si>
  <si>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</si>
  <si>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</si>
  <si>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</si>
  <si>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</si>
  <si>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</si>
  <si>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</si>
  <si>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</si>
  <si>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</si>
  <si>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</si>
  <si>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</si>
  <si>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</si>
  <si>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</si>
  <si>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</si>
  <si>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</si>
  <si>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</si>
  <si>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</si>
  <si>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</si>
  <si>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</si>
  <si>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</si>
  <si>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</si>
  <si>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</si>
  <si>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</si>
  <si>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</si>
  <si>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</si>
  <si>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</si>
  <si>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</si>
  <si>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</si>
  <si>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</si>
  <si>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</si>
  <si>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</si>
  <si>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</si>
  <si>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</si>
  <si>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</si>
  <si>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</si>
  <si>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</si>
  <si>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</si>
  <si>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</si>
  <si>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</si>
  <si>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</si>
  <si>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</si>
  <si>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</si>
  <si>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</si>
  <si>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</si>
  <si>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</si>
  <si>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</si>
  <si>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</si>
  <si>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</si>
  <si>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</si>
  <si>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</si>
  <si>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</si>
  <si>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</si>
  <si>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</si>
  <si>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</si>
  <si>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</si>
  <si>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</si>
  <si>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</si>
  <si>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</si>
  <si>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</si>
  <si>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</si>
  <si>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</si>
  <si>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</si>
  <si>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</si>
  <si>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</si>
  <si>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</si>
  <si>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</si>
  <si>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</si>
  <si>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</si>
  <si>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</si>
  <si>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</si>
  <si>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</si>
  <si>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</si>
  <si>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</si>
  <si>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</si>
  <si>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</si>
  <si>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</si>
  <si>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</si>
  <si>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</si>
  <si>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</si>
  <si>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</si>
  <si>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</si>
  <si>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</si>
  <si>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</si>
  <si>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</si>
  <si>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</si>
  <si>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</si>
  <si>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</si>
  <si>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</si>
  <si>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</si>
  <si>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</si>
  <si>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</si>
  <si>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</si>
  <si>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</si>
  <si>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</si>
  <si>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</si>
  <si>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</si>
  <si>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</si>
  <si>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</si>
  <si>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</si>
  <si>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</si>
  <si>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</si>
  <si>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</si>
  <si>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</si>
  <si>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</si>
  <si>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</si>
  <si>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</si>
  <si>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</si>
  <si>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</si>
  <si>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</si>
  <si>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</si>
  <si>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</si>
  <si>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</si>
  <si>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</si>
  <si>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</si>
  <si>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</si>
  <si>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</si>
  <si>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</si>
  <si>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</si>
  <si>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</si>
  <si>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</si>
  <si>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</si>
  <si>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</si>
  <si>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</si>
  <si>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</si>
  <si>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</si>
  <si>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</si>
  <si>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</si>
  <si>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</si>
  <si>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</si>
  <si>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</si>
  <si>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</si>
  <si>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</si>
  <si>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</si>
  <si>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</si>
  <si>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</si>
  <si>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</si>
  <si>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</si>
  <si>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</si>
  <si>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</si>
  <si>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</si>
  <si>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</si>
  <si>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</si>
  <si>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</si>
  <si>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</si>
  <si>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</si>
  <si>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</si>
  <si>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</si>
  <si>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</si>
  <si>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</si>
  <si>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</si>
  <si>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</si>
  <si>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</si>
  <si>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</si>
  <si>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</si>
  <si>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</si>
  <si>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</si>
  <si>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</si>
  <si>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</si>
  <si>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</si>
  <si>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</si>
  <si>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</si>
  <si>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</si>
  <si>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</si>
  <si>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</si>
  <si>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</si>
  <si>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</si>
  <si>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</si>
  <si>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</si>
  <si>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</si>
  <si>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</si>
  <si>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</si>
  <si>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</si>
  <si>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</si>
  <si>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</si>
  <si>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</si>
  <si>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</si>
  <si>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</si>
  <si>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</si>
  <si>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</si>
  <si>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</si>
  <si>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</si>
  <si>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</si>
  <si>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</si>
  <si>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</si>
  <si>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</si>
  <si>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</si>
  <si>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</si>
  <si>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</si>
  <si>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</si>
  <si>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</si>
  <si>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</si>
  <si>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</si>
  <si>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</si>
  <si>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</si>
  <si>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</si>
  <si>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</si>
  <si>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</si>
  <si>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</si>
  <si>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</si>
  <si>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</si>
  <si>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</si>
  <si>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</si>
  <si>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</si>
  <si>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</si>
  <si>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</si>
  <si>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</si>
  <si>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</si>
  <si>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</si>
  <si>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</si>
  <si>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</si>
  <si>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</si>
  <si>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</si>
  <si>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</si>
  <si>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</si>
  <si>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</si>
  <si>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</si>
  <si>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</si>
  <si>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</si>
  <si>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</si>
  <si>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</si>
  <si>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</si>
  <si>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</si>
  <si>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</si>
  <si>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</si>
  <si>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</si>
  <si>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</si>
  <si>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</si>
  <si>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</si>
  <si>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</si>
  <si>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</si>
  <si>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</si>
  <si>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</si>
  <si>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</si>
  <si>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</si>
  <si>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</si>
  <si>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</si>
  <si>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</si>
  <si>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</si>
  <si>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</si>
  <si>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</si>
  <si>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</si>
  <si>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</si>
  <si>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</si>
  <si>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</si>
  <si>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</si>
  <si>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</si>
  <si>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</si>
  <si>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</si>
  <si>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</si>
  <si>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</si>
  <si>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</si>
  <si>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</si>
  <si>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</si>
  <si>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</si>
  <si>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</si>
  <si>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</si>
  <si>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</si>
  <si>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</si>
  <si>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</si>
  <si>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</si>
  <si>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</si>
  <si>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</si>
  <si>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</si>
  <si>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</si>
  <si>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</si>
  <si>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</si>
  <si>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</si>
  <si>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</si>
  <si>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</si>
  <si>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</si>
  <si>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</si>
  <si>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</si>
  <si>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</si>
  <si>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</si>
  <si>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</si>
  <si>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</si>
  <si>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</si>
  <si>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</si>
  <si>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</si>
  <si>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</si>
  <si>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</si>
  <si>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</si>
  <si>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</si>
  <si>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</si>
  <si>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</si>
  <si>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</si>
  <si>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</si>
  <si>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</si>
  <si>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</si>
  <si>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</si>
  <si>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</si>
  <si>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</si>
  <si>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</si>
  <si>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</si>
  <si>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</si>
  <si>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</si>
  <si>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</si>
  <si>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</si>
  <si>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</si>
  <si>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</si>
  <si>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</si>
  <si>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</si>
  <si>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</si>
  <si>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</si>
  <si>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</si>
  <si>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</si>
  <si>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</si>
  <si>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</si>
  <si>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</si>
  <si>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</si>
  <si>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</si>
  <si>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</si>
  <si>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</si>
  <si>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</si>
  <si>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</si>
  <si>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</si>
  <si>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</si>
  <si>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</si>
  <si>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</si>
  <si>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</si>
  <si>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</si>
  <si>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</si>
  <si>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</si>
  <si>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</si>
  <si>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</si>
  <si>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</si>
  <si>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</si>
  <si>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</si>
  <si>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</si>
  <si>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</si>
  <si>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</si>
  <si>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</si>
  <si>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</si>
  <si>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</si>
  <si>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</si>
  <si>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</si>
  <si>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</si>
  <si>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</si>
  <si>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</si>
  <si>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</si>
  <si>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</si>
  <si>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</si>
  <si>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</si>
  <si>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</si>
  <si>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</si>
  <si>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</si>
  <si>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</si>
  <si>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</si>
  <si>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</si>
  <si>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</si>
  <si>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</si>
  <si>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</si>
  <si>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</si>
  <si>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</si>
  <si>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</si>
  <si>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</si>
  <si>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</si>
  <si>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</si>
  <si>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</si>
  <si>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</si>
  <si>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</si>
  <si>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</si>
  <si>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</si>
  <si>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</si>
  <si>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</si>
  <si>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</si>
  <si>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</si>
  <si>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</si>
  <si>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</si>
  <si>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</si>
  <si>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</si>
  <si>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</si>
  <si>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</si>
  <si>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</si>
  <si>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</si>
  <si>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</si>
  <si>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</si>
  <si>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</si>
  <si>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</si>
  <si>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</si>
  <si>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</si>
  <si>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</si>
  <si>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</si>
  <si>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</si>
  <si>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</si>
  <si>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</si>
  <si>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</si>
  <si>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</si>
  <si>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</si>
  <si>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</si>
  <si>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</si>
  <si>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</si>
  <si>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</si>
  <si>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</si>
  <si>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</si>
  <si>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</si>
  <si>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</si>
  <si>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</si>
  <si>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</si>
  <si>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</si>
  <si>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</si>
  <si>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</si>
  <si>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</si>
  <si>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</si>
  <si>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</si>
  <si>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</si>
  <si>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</si>
  <si>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</si>
  <si>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</si>
  <si>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</si>
  <si>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</si>
  <si>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</si>
  <si>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</si>
  <si>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</si>
  <si>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</si>
  <si>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</si>
  <si>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</si>
  <si>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</si>
  <si>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</si>
  <si>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</si>
  <si>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</si>
  <si>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</si>
  <si>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</si>
  <si>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</si>
  <si>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</si>
  <si>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</si>
  <si>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</si>
  <si>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</si>
  <si>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</si>
  <si>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</si>
  <si>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</si>
  <si>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</si>
  <si>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</si>
  <si>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</si>
  <si>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</si>
  <si>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</si>
  <si>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</si>
  <si>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</si>
  <si>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</si>
  <si>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</si>
  <si>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</si>
  <si>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</si>
  <si>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</si>
  <si>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</si>
  <si>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</si>
  <si>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</si>
  <si>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</si>
  <si>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</si>
  <si>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</si>
  <si>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</si>
  <si>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</si>
  <si>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</si>
  <si>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</si>
  <si>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</si>
  <si>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</si>
  <si>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</si>
  <si>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</si>
  <si>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</si>
  <si>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</si>
  <si>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</si>
  <si>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</si>
  <si>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</si>
  <si>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</si>
  <si>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</si>
  <si>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</si>
  <si>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</si>
  <si>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</si>
  <si>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</si>
  <si>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</si>
  <si>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</si>
  <si>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</si>
  <si>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</si>
  <si>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</si>
  <si>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</si>
  <si>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</si>
  <si>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</si>
  <si>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</si>
  <si>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</si>
  <si>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</si>
  <si>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</si>
  <si>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</si>
  <si>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</si>
  <si>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</si>
  <si>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</si>
  <si>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</si>
  <si>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</si>
  <si>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</si>
  <si>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</si>
  <si>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</si>
  <si>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</si>
  <si>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</si>
  <si>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</si>
  <si>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</si>
  <si>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</si>
  <si>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</si>
  <si>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</si>
  <si>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</si>
  <si>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</si>
  <si>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</si>
  <si>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</si>
  <si>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</si>
  <si>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</si>
  <si>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</si>
  <si>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</si>
  <si>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</si>
  <si>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</si>
  <si>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</si>
  <si>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</si>
  <si>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</si>
  <si>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</si>
  <si>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</si>
  <si>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</si>
  <si>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</si>
  <si>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</si>
  <si>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</si>
  <si>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</si>
  <si>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</si>
  <si>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</si>
  <si>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</si>
  <si>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</si>
  <si>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</si>
  <si>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</si>
  <si>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</si>
  <si>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</si>
  <si>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</si>
  <si>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</si>
  <si>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</si>
  <si>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</si>
  <si>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</si>
  <si>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</si>
  <si>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</si>
  <si>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</si>
  <si>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</si>
  <si>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</si>
  <si>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</si>
  <si>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</si>
  <si>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</si>
  <si>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</si>
  <si>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</si>
  <si>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</si>
  <si>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</si>
  <si>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</si>
  <si>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</si>
  <si>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</si>
  <si>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</si>
  <si>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</si>
  <si>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</si>
  <si>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</si>
  <si>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</si>
  <si>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</si>
  <si>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</si>
  <si>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</si>
  <si>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</si>
  <si>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</si>
  <si>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</si>
  <si>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</si>
  <si>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</si>
  <si>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</si>
  <si>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</si>
  <si>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</si>
  <si>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</si>
  <si>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</si>
  <si>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</si>
  <si>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</si>
  <si>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</si>
  <si>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</si>
  <si>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</si>
  <si>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</si>
  <si>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</si>
  <si>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</si>
  <si>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</si>
  <si>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</si>
  <si>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</si>
  <si>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</si>
  <si>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</si>
  <si>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</si>
  <si>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</si>
  <si>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</si>
  <si>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</si>
  <si>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</si>
  <si>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</si>
  <si>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</si>
  <si>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</si>
  <si>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</si>
  <si>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</si>
  <si>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</si>
  <si>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</si>
  <si>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</si>
  <si>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</si>
  <si>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</si>
  <si>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</si>
  <si>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</si>
  <si>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</si>
  <si>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</si>
  <si>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</si>
  <si>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</si>
  <si>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</si>
  <si>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</si>
  <si>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</si>
  <si>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</si>
  <si>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</si>
  <si>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</si>
  <si>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</si>
  <si>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</si>
  <si>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</si>
  <si>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</si>
  <si>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</si>
  <si>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</si>
  <si>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</si>
  <si>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</si>
  <si>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</si>
  <si>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</si>
  <si>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</si>
  <si>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</si>
  <si>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</si>
  <si>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</si>
  <si>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</si>
  <si>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</si>
  <si>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</si>
  <si>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</si>
  <si>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</si>
  <si>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</si>
  <si>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</si>
  <si>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</si>
  <si>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</si>
  <si>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</si>
  <si>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</si>
  <si>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</si>
  <si>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</si>
  <si>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</si>
  <si>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</si>
  <si>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</si>
  <si>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</si>
  <si>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</si>
  <si>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</si>
  <si>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</si>
  <si>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</si>
  <si>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</si>
  <si>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</si>
  <si>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</si>
  <si>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</si>
  <si>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</si>
  <si>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</si>
  <si>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</si>
  <si>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</si>
  <si>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</si>
  <si>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</si>
  <si>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</si>
  <si>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</si>
  <si>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</si>
  <si>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</si>
  <si>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</si>
  <si>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</si>
  <si>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</si>
  <si>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</si>
  <si>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</si>
  <si>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</si>
  <si>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</si>
  <si>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</si>
  <si>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</si>
  <si>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</si>
  <si>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</si>
  <si>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</si>
  <si>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</si>
  <si>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</si>
  <si>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</si>
  <si>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</si>
  <si>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</si>
  <si>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</si>
  <si>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</si>
  <si>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</si>
  <si>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</si>
  <si>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</si>
  <si>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</si>
  <si>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</si>
  <si>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</si>
  <si>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</si>
  <si>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</si>
  <si>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</si>
  <si>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</si>
  <si>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</si>
  <si>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</si>
  <si>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</si>
  <si>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</si>
  <si>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</si>
  <si>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</si>
  <si>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</si>
  <si>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</si>
  <si>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</si>
  <si>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</si>
  <si>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</si>
  <si>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</si>
  <si>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</si>
  <si>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</si>
  <si>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</si>
  <si>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</si>
  <si>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</si>
  <si>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</si>
  <si>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</si>
  <si>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</si>
  <si>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</si>
  <si>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</si>
  <si>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</si>
  <si>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</si>
  <si>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</si>
  <si>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</si>
  <si>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</si>
  <si>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</si>
  <si>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</si>
  <si>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</si>
  <si>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</si>
  <si>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</si>
  <si>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</si>
  <si>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</si>
  <si>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</si>
  <si>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</si>
  <si>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</si>
  <si>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</si>
  <si>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</si>
  <si>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</si>
  <si>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</si>
  <si>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</si>
  <si>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</si>
  <si>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</si>
  <si>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</si>
  <si>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</si>
  <si>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</si>
  <si>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</si>
  <si>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</si>
  <si>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</si>
  <si>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</si>
  <si>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</si>
  <si>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</si>
  <si>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</si>
  <si>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</si>
  <si>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</si>
  <si>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</si>
  <si>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</si>
  <si>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</si>
  <si>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</si>
  <si>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</si>
  <si>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</si>
  <si>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</si>
  <si>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</si>
  <si>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</si>
  <si>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</si>
  <si>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</si>
  <si>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</si>
  <si>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</si>
  <si>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</si>
  <si>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</si>
  <si>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</si>
  <si>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</si>
  <si>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</si>
  <si>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</si>
  <si>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</si>
  <si>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</si>
  <si>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</si>
  <si>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</si>
  <si>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</si>
  <si>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</si>
  <si>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</si>
  <si>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</si>
  <si>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</si>
  <si>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</si>
  <si>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</si>
  <si>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</si>
  <si>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</si>
  <si>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</si>
  <si>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</si>
  <si>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</si>
  <si>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</si>
  <si>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</si>
  <si>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</si>
  <si>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</si>
  <si>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</si>
  <si>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</si>
  <si>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</si>
  <si>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</si>
  <si>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</si>
  <si>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</si>
  <si>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</si>
  <si>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</si>
  <si>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</si>
  <si>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</si>
  <si>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</si>
  <si>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</si>
  <si>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</si>
  <si>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</si>
  <si>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</si>
  <si>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</si>
  <si>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</si>
  <si>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</si>
  <si>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</si>
  <si>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</si>
  <si>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</si>
  <si>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</si>
  <si>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</si>
  <si>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</si>
  <si>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</si>
  <si>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</si>
  <si>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</si>
  <si>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</si>
  <si>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</si>
  <si>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</si>
  <si>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</si>
  <si>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</si>
  <si>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</si>
  <si>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</si>
  <si>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</si>
  <si>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</si>
  <si>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</si>
  <si>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</si>
  <si>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</si>
  <si>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</si>
  <si>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</si>
  <si>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</si>
  <si>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</si>
  <si>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</si>
  <si>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</si>
  <si>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</si>
  <si>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</si>
  <si>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</si>
  <si>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</si>
  <si>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</si>
  <si>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</si>
  <si>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</si>
  <si>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</si>
  <si>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</si>
  <si>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</si>
  <si>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</si>
  <si>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</si>
  <si>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</si>
  <si>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</si>
  <si>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</si>
  <si>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</si>
  <si>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</si>
  <si>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</si>
  <si>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</si>
  <si>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</si>
  <si>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</si>
  <si>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</si>
  <si>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</si>
  <si>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</si>
  <si>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</si>
  <si>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</si>
  <si>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</si>
  <si>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</si>
  <si>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</si>
  <si>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</si>
  <si>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</si>
  <si>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</si>
  <si>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</si>
  <si>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</si>
  <si>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</si>
  <si>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</si>
  <si>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</si>
  <si>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</si>
  <si>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</si>
  <si>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</si>
  <si>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</si>
  <si>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</si>
  <si>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</si>
  <si>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</si>
  <si>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</si>
  <si>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</si>
  <si>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</si>
  <si>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</si>
  <si>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</si>
  <si>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</si>
  <si>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</si>
  <si>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</si>
  <si>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</si>
  <si>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</si>
  <si>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</si>
  <si>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</si>
  <si>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</si>
  <si>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</si>
  <si>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</si>
  <si>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</si>
  <si>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</si>
  <si>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</si>
  <si>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</si>
  <si>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</si>
  <si>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</si>
  <si>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</si>
  <si>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</si>
  <si>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</si>
  <si>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</si>
  <si>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</si>
  <si>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</si>
  <si>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</si>
  <si>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</si>
  <si>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</si>
  <si>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</si>
  <si>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</si>
  <si>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</si>
  <si>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</si>
  <si>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</si>
  <si>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</si>
  <si>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</si>
  <si>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</si>
  <si>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</si>
  <si>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</si>
  <si>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</si>
  <si>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</si>
  <si>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</si>
  <si>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</si>
  <si>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</si>
  <si>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</si>
  <si>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</si>
  <si>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</si>
  <si>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</si>
  <si>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</si>
  <si>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</si>
  <si>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</si>
  <si>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</si>
  <si>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</si>
  <si>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</si>
  <si>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</si>
  <si>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</si>
  <si>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</si>
  <si>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</si>
  <si>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</si>
  <si>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</si>
  <si>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</si>
  <si>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</si>
  <si>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</si>
  <si>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</si>
  <si>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</si>
  <si>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</si>
  <si>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</si>
  <si>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</si>
  <si>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</si>
  <si>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</si>
  <si>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</si>
  <si>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</si>
  <si>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</si>
  <si>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</si>
  <si>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</si>
  <si>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</si>
  <si>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</si>
  <si>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</si>
  <si>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</si>
  <si>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</si>
  <si>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</si>
  <si>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</si>
  <si>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</si>
  <si>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</si>
  <si>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</si>
  <si>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</si>
  <si>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</si>
  <si>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</si>
  <si>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</si>
  <si>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</si>
  <si>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</si>
  <si>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</si>
  <si>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</si>
  <si>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</si>
  <si>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</si>
  <si>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</si>
  <si>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</si>
  <si>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</si>
  <si>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</si>
  <si>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</si>
  <si>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</si>
  <si>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</si>
  <si>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</si>
  <si>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</si>
  <si>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</si>
  <si>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</si>
  <si>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</si>
  <si>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</si>
  <si>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</si>
  <si>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</si>
  <si>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</si>
  <si>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</si>
  <si>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</si>
  <si>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</si>
  <si>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</si>
  <si>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</si>
  <si>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</si>
  <si>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</si>
  <si>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</si>
  <si>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</si>
  <si>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</si>
  <si>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</si>
  <si>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</si>
  <si>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</si>
  <si>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</si>
  <si>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</si>
  <si>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</si>
  <si>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</si>
  <si>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</si>
  <si>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</si>
  <si>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</si>
  <si>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</si>
  <si>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</si>
  <si>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</si>
  <si>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</si>
  <si>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</si>
  <si>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</si>
  <si>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</si>
  <si>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</si>
  <si>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</si>
  <si>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</si>
  <si>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</si>
  <si>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</si>
  <si>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</si>
  <si>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</si>
  <si>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</si>
  <si>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</si>
  <si>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</si>
  <si>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</si>
  <si>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</si>
  <si>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</si>
  <si>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</si>
  <si>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</si>
  <si>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</si>
  <si>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</si>
  <si>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</si>
  <si>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</si>
  <si>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</si>
  <si>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</si>
  <si>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</si>
  <si>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</si>
  <si>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</si>
  <si>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</si>
  <si>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</si>
  <si>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</si>
  <si>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</si>
  <si>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</si>
  <si>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</si>
  <si>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</si>
  <si>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</si>
  <si>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</si>
  <si>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</si>
  <si>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</si>
  <si>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</si>
  <si>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</si>
  <si>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</si>
  <si>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</si>
  <si>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</si>
  <si>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</si>
  <si>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</si>
  <si>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</si>
  <si>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</si>
  <si>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</si>
  <si>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</si>
  <si>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</si>
  <si>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</si>
  <si>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</si>
  <si>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</si>
  <si>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</si>
  <si>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</si>
  <si>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</si>
  <si>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</si>
  <si>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</si>
  <si>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</si>
  <si>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</si>
  <si>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</si>
  <si>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</si>
  <si>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</si>
  <si>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</si>
  <si>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</si>
  <si>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</si>
  <si>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</si>
  <si>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</si>
  <si>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</si>
  <si>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</si>
  <si>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</si>
  <si>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</si>
  <si>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</si>
  <si>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</si>
  <si>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</si>
  <si>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</si>
  <si>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</si>
  <si>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</si>
  <si>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</si>
  <si>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</si>
  <si>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</si>
  <si>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</si>
  <si>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</si>
  <si>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</si>
  <si>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</si>
  <si>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</si>
  <si>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</si>
  <si>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</si>
  <si>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</si>
  <si>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</si>
  <si>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</si>
  <si>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</si>
  <si>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</si>
  <si>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</si>
  <si>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</si>
  <si>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</si>
  <si>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</si>
  <si>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</si>
  <si>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</si>
  <si>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</si>
  <si>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</si>
  <si>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</si>
  <si>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</si>
  <si>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</si>
  <si>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</si>
  <si>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</si>
  <si>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</si>
  <si>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</si>
  <si>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</si>
  <si>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</si>
  <si>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</si>
  <si>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</si>
  <si>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</si>
  <si>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</si>
  <si>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</si>
  <si>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</si>
  <si>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</si>
  <si>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</si>
  <si>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</si>
  <si>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</si>
  <si>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</si>
  <si>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</si>
  <si>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</si>
  <si>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</si>
  <si>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</si>
  <si>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</si>
  <si>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</si>
  <si>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</si>
  <si>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</si>
  <si>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</si>
  <si>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</si>
  <si>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</si>
  <si>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</si>
  <si>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</si>
  <si>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</si>
  <si>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</si>
  <si>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</si>
  <si>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</si>
  <si>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</si>
  <si>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</si>
  <si>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</si>
  <si>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</si>
  <si>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</si>
  <si>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</si>
  <si>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</si>
  <si>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</si>
  <si>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</si>
  <si>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</si>
  <si>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</si>
  <si>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</si>
  <si>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</si>
  <si>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</si>
  <si>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</si>
  <si>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</si>
  <si>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</si>
  <si>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</si>
  <si>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</si>
  <si>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</si>
  <si>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</si>
  <si>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</si>
  <si>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</si>
  <si>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</si>
  <si>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</si>
  <si>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</si>
  <si>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</si>
  <si>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</si>
  <si>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</si>
  <si>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</si>
  <si>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</si>
  <si>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</si>
  <si>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</si>
  <si>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</si>
  <si>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</si>
  <si>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</si>
  <si>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</si>
  <si>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</si>
  <si>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</si>
  <si>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</si>
  <si>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</si>
  <si>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</si>
  <si>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</si>
  <si>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</si>
  <si>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</si>
  <si>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</si>
  <si>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</si>
  <si>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</si>
  <si>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</si>
  <si>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</si>
  <si>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</si>
  <si>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</si>
  <si>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</si>
  <si>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</si>
  <si>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</si>
  <si>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</si>
  <si>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</si>
  <si>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</si>
  <si>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</si>
  <si>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</si>
  <si>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</si>
  <si>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</si>
  <si>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</si>
  <si>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</si>
  <si>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</si>
  <si>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</si>
  <si>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</si>
  <si>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</si>
  <si>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</si>
  <si>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</si>
  <si>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</si>
  <si>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</si>
  <si>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</si>
  <si>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</si>
  <si>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</si>
  <si>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</si>
  <si>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</si>
  <si>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</si>
  <si>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</si>
  <si>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</si>
  <si>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</si>
  <si>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</si>
  <si>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</si>
  <si>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</si>
  <si>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</si>
  <si>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</si>
  <si>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</si>
  <si>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</si>
  <si>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</si>
  <si>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</si>
  <si>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</si>
  <si>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</si>
  <si>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</si>
  <si>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</si>
  <si>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</si>
  <si>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</si>
  <si>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</si>
  <si>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</si>
  <si>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</si>
  <si>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</si>
  <si>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</si>
  <si>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</si>
  <si>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</si>
  <si>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</si>
  <si>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</si>
  <si>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</si>
  <si>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</si>
  <si>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</si>
  <si>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</si>
  <si>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</si>
  <si>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</si>
  <si>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</si>
  <si>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</si>
  <si>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</si>
  <si>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</si>
  <si>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</si>
  <si>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</si>
  <si>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</si>
  <si>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</si>
  <si>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</si>
  <si>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</si>
  <si>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</si>
  <si>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</si>
  <si>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</si>
  <si>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</si>
  <si>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</si>
  <si>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</si>
  <si>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</si>
  <si>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</si>
  <si>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</si>
  <si>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</si>
  <si>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</si>
  <si>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</si>
  <si>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</si>
  <si>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</si>
  <si>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</si>
  <si>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</si>
  <si>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</si>
  <si>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</si>
  <si>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</si>
  <si>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</si>
  <si>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</si>
  <si>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</si>
  <si>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</si>
  <si>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</si>
  <si>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</si>
  <si>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</si>
  <si>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</si>
  <si>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</si>
  <si>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</si>
  <si>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</si>
  <si>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</si>
  <si>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</si>
  <si>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</si>
  <si>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</si>
  <si>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</si>
  <si>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</si>
  <si>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</si>
  <si>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</si>
  <si>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</si>
  <si>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</si>
  <si>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</si>
  <si>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</si>
  <si>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</si>
  <si>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</si>
  <si>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</si>
  <si>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</si>
  <si>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</si>
  <si>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</si>
  <si>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</si>
  <si>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</si>
  <si>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</si>
  <si>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</si>
  <si>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</si>
  <si>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</si>
  <si>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</si>
  <si>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</si>
  <si>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</si>
  <si>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</si>
  <si>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</si>
  <si>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</si>
  <si>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</si>
  <si>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</si>
  <si>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</si>
  <si>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</si>
  <si>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</si>
  <si>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</si>
  <si>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</si>
  <si>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</si>
  <si>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</si>
  <si>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</si>
  <si>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</si>
  <si>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</si>
  <si>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</si>
  <si>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</si>
  <si>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</si>
  <si>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</si>
  <si>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</si>
  <si>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</si>
  <si>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</si>
  <si>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</si>
  <si>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</si>
  <si>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</si>
  <si>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</si>
  <si>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</si>
  <si>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</si>
  <si>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</si>
  <si>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</si>
  <si>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</si>
  <si>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</si>
  <si>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</si>
  <si>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</si>
  <si>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</si>
  <si>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</si>
  <si>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</si>
  <si>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</si>
  <si>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</si>
  <si>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</si>
  <si>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</si>
  <si>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</si>
  <si>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</si>
  <si>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</si>
  <si>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</si>
  <si>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</si>
  <si>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</si>
  <si>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</si>
  <si>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</si>
  <si>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</si>
  <si>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</si>
  <si>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</si>
  <si>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</si>
  <si>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</si>
  <si>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</si>
  <si>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</si>
  <si>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</si>
  <si>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</si>
  <si>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</si>
  <si>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</si>
  <si>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</si>
  <si>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</si>
  <si>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</si>
  <si>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</si>
  <si>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</si>
  <si>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</si>
  <si>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</si>
  <si>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</si>
  <si>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</si>
  <si>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</si>
  <si>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</si>
  <si>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</si>
  <si>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</si>
  <si>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</si>
  <si>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</si>
  <si>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</si>
  <si>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</si>
  <si>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</si>
  <si>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</si>
  <si>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</si>
  <si>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</si>
  <si>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</si>
  <si>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</si>
  <si>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</si>
  <si>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</si>
  <si>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</si>
  <si>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</si>
  <si>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</si>
  <si>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</si>
  <si>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</si>
  <si>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</si>
  <si>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</si>
  <si>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</si>
  <si>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</si>
  <si>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</si>
  <si>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</si>
  <si>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</si>
  <si>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</si>
  <si>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</si>
  <si>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</si>
  <si>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</si>
  <si>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</si>
  <si>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</si>
  <si>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</si>
  <si>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</si>
  <si>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</si>
  <si>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</si>
  <si>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</si>
  <si>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</si>
  <si>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</si>
  <si>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</si>
  <si>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</si>
  <si>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</si>
  <si>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</si>
  <si>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</si>
  <si>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</si>
  <si>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</si>
  <si>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</si>
  <si>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</si>
  <si>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</si>
  <si>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</si>
  <si>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</si>
  <si>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</si>
  <si>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</si>
  <si>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</si>
  <si>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</si>
  <si>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</si>
  <si>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</si>
  <si>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</si>
  <si>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</si>
  <si>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</si>
  <si>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</si>
  <si>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</si>
  <si>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</si>
  <si>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</si>
  <si>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</si>
  <si>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</si>
  <si>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</si>
  <si>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</si>
  <si>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</si>
  <si>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</si>
  <si>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</si>
  <si>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</si>
  <si>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</si>
  <si>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</si>
  <si>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</si>
  <si>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</si>
  <si>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</si>
  <si>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</si>
  <si>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</si>
  <si>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</si>
  <si>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</si>
  <si>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</si>
  <si>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</si>
  <si>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</si>
  <si>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</si>
  <si>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</si>
  <si>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</si>
  <si>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</si>
  <si>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</si>
  <si>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</si>
  <si>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</si>
  <si>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</si>
  <si>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</si>
  <si>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</si>
  <si>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</si>
  <si>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</si>
  <si>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</si>
  <si>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</si>
  <si>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</si>
  <si>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</si>
  <si>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</si>
  <si>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</si>
  <si>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</si>
  <si>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</si>
  <si>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</si>
  <si>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</si>
  <si>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</si>
  <si>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</si>
  <si>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</si>
  <si>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</si>
  <si>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</si>
  <si>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</si>
  <si>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</si>
  <si>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</si>
  <si>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</si>
  <si>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</si>
  <si>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</si>
  <si>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</si>
  <si>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</si>
  <si>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</si>
  <si>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</si>
  <si>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</si>
  <si>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</si>
  <si>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</si>
  <si>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</si>
  <si>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</si>
  <si>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</si>
  <si>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</si>
  <si>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</si>
  <si>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</si>
  <si>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</si>
  <si>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</si>
  <si>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</si>
  <si>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</si>
  <si>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</si>
  <si>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</si>
  <si>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</si>
  <si>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</si>
  <si>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</si>
  <si>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</si>
  <si>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</si>
  <si>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</si>
  <si>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</si>
  <si>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</si>
  <si>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</si>
  <si>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</si>
  <si>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</si>
  <si>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</si>
  <si>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</si>
  <si>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</si>
  <si>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</si>
  <si>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</si>
  <si>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</si>
  <si>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</si>
  <si>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</si>
  <si>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</si>
  <si>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</si>
  <si>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</si>
  <si>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</si>
  <si>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</si>
  <si>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</si>
  <si>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</si>
  <si>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</si>
  <si>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</si>
  <si>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</si>
  <si>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</si>
  <si>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</si>
  <si>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</si>
  <si>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</si>
  <si>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</si>
  <si>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</si>
  <si>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</si>
  <si>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</si>
  <si>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</si>
  <si>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</si>
  <si>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</si>
  <si>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</si>
  <si>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</si>
  <si>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</si>
  <si>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</si>
  <si>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</si>
  <si>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</si>
  <si>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</si>
  <si>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</si>
  <si>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</si>
  <si>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</si>
  <si>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</si>
  <si>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</si>
  <si>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</si>
  <si>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</si>
  <si>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</si>
  <si>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</si>
  <si>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</si>
  <si>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</si>
  <si>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</si>
  <si>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</si>
  <si>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</si>
  <si>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</si>
  <si>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</si>
  <si>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</si>
  <si>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</si>
  <si>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</si>
  <si>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</si>
  <si>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</si>
  <si>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</si>
  <si>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</si>
  <si>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</si>
  <si>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</si>
  <si>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</si>
  <si>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</si>
  <si>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</si>
  <si>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</si>
  <si>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</si>
  <si>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</si>
  <si>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</si>
  <si>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</si>
  <si>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</si>
  <si>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</si>
  <si>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</si>
  <si>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</si>
  <si>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</si>
  <si>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</si>
  <si>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</si>
  <si>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</si>
  <si>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</si>
  <si>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</si>
  <si>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</si>
  <si>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</si>
  <si>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</si>
  <si>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</si>
  <si>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</si>
  <si>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</si>
  <si>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</si>
  <si>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</si>
  <si>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</si>
  <si>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</si>
  <si>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</si>
  <si>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</si>
  <si>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</si>
  <si>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</si>
  <si>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</si>
  <si>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</si>
  <si>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</si>
  <si>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</si>
  <si>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</si>
  <si>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</si>
  <si>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</si>
  <si>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</si>
  <si>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</si>
  <si>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</si>
  <si>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</si>
  <si>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</si>
  <si>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</si>
  <si>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</si>
  <si>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</si>
  <si>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</si>
  <si>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</si>
  <si>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</si>
  <si>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</si>
  <si>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</si>
  <si>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</si>
  <si>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</si>
  <si>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</si>
  <si>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</si>
  <si>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</si>
  <si>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</si>
  <si>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</si>
  <si>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</si>
  <si>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</si>
  <si>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</si>
  <si>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</si>
  <si>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</si>
  <si>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</si>
  <si>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</si>
  <si>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</si>
  <si>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</si>
  <si>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</si>
  <si>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</si>
  <si>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</si>
  <si>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</si>
  <si>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</si>
  <si>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</si>
  <si>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</si>
  <si>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</si>
  <si>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</si>
  <si>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</si>
  <si>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</si>
  <si>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</si>
  <si>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</si>
  <si>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</si>
  <si>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</si>
  <si>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</si>
  <si>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</si>
  <si>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</si>
  <si>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</si>
  <si>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</si>
  <si>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</si>
  <si>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</si>
  <si>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</si>
  <si>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</si>
  <si>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</si>
  <si>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</si>
  <si>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</si>
  <si>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</si>
  <si>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</si>
  <si>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</si>
  <si>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</si>
  <si>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</si>
  <si>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</si>
  <si>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</si>
  <si>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</si>
  <si>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</si>
  <si>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</si>
  <si>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</si>
  <si>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</si>
  <si>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</si>
  <si>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</si>
  <si>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</si>
  <si>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</si>
  <si>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</si>
  <si>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</si>
  <si>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</si>
  <si>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</si>
  <si>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</si>
  <si>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</si>
  <si>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</si>
  <si>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</si>
  <si>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</si>
  <si>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</si>
  <si>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</si>
  <si>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</si>
  <si>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</si>
  <si>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</si>
  <si>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</si>
  <si>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</si>
  <si>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</si>
  <si>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</si>
  <si>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</si>
  <si>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</si>
  <si>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</si>
  <si>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</si>
  <si>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</si>
  <si>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</si>
  <si>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</si>
  <si>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</si>
  <si>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</si>
  <si>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</si>
  <si>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</si>
  <si>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</si>
  <si>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</si>
  <si>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</si>
  <si>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</si>
  <si>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</si>
  <si>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</si>
  <si>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</si>
  <si>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</si>
  <si>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</si>
  <si>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</si>
  <si>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</si>
  <si>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</si>
  <si>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</si>
  <si>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</si>
  <si>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</si>
  <si>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</si>
  <si>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</si>
  <si>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</si>
  <si>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</si>
  <si>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</si>
  <si>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</si>
  <si>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</si>
  <si>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</si>
  <si>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</si>
  <si>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</si>
  <si>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</si>
  <si>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</si>
  <si>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</si>
  <si>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</si>
  <si>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</si>
  <si>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</si>
  <si>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</si>
  <si>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</si>
  <si>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</si>
  <si>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</si>
  <si>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</si>
  <si>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</si>
  <si>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</si>
  <si>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</si>
  <si>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</si>
  <si>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</si>
  <si>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</si>
  <si>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</si>
  <si>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</si>
  <si>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</si>
  <si>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</si>
  <si>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</si>
  <si>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</si>
  <si>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</si>
  <si>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</si>
  <si>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</si>
  <si>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</si>
  <si>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</si>
  <si>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</si>
  <si>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</si>
  <si>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</si>
  <si>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</si>
  <si>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</si>
  <si>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</si>
  <si>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</si>
  <si>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</si>
  <si>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</si>
  <si>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</si>
  <si>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</si>
  <si>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</si>
  <si>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</si>
  <si>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</si>
  <si>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</si>
  <si>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</si>
  <si>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</si>
  <si>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</si>
  <si>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</si>
  <si>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</si>
  <si>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</si>
  <si>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</si>
  <si>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</si>
  <si>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</si>
  <si>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</si>
  <si>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</si>
  <si>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</si>
  <si>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</si>
  <si>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</si>
  <si>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</si>
  <si>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</si>
  <si>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</si>
  <si>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</si>
  <si>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</si>
  <si>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</si>
  <si>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</si>
  <si>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</si>
  <si>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</si>
  <si>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</si>
  <si>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</si>
  <si>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</si>
  <si>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</si>
  <si>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</si>
  <si>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</si>
  <si>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</si>
  <si>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</si>
  <si>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</si>
  <si>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</si>
  <si>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</si>
  <si>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</si>
  <si>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</si>
  <si>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</si>
  <si>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</si>
  <si>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</si>
  <si>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</si>
  <si>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</si>
  <si>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</si>
  <si>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</si>
  <si>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</si>
  <si>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</si>
  <si>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</si>
  <si>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</si>
  <si>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</si>
  <si>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</si>
  <si>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</si>
  <si>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</si>
  <si>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</si>
  <si>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</si>
  <si>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</si>
  <si>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</si>
  <si>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</si>
  <si>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</si>
  <si>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</si>
  <si>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</si>
  <si>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</si>
  <si>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</si>
  <si>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</si>
  <si>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</si>
  <si>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</si>
  <si>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</si>
  <si>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</si>
  <si>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</si>
  <si>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</si>
  <si>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</si>
  <si>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</si>
  <si>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</si>
  <si>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</si>
  <si>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</si>
  <si>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</si>
  <si>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</si>
  <si>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</si>
  <si>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</si>
  <si>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</si>
  <si>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</si>
  <si>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</si>
  <si>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</si>
  <si>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</si>
  <si>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</si>
  <si>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</si>
  <si>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</si>
  <si>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</si>
  <si>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</si>
  <si>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</si>
  <si>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</si>
  <si>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</si>
  <si>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</si>
  <si>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</si>
  <si>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</si>
  <si>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</si>
  <si>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</si>
  <si>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</si>
  <si>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</si>
  <si>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</si>
  <si>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</si>
  <si>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</si>
  <si>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</si>
  <si>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</si>
  <si>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</si>
  <si>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</si>
  <si>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</si>
  <si>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</si>
  <si>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</si>
  <si>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</si>
  <si>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</si>
  <si>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</si>
  <si>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</si>
  <si>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</si>
  <si>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</si>
  <si>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</si>
  <si>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</si>
  <si>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</si>
  <si>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</si>
  <si>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</si>
  <si>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</si>
  <si>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</si>
  <si>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</si>
  <si>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</si>
  <si>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</si>
  <si>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</si>
  <si>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</si>
  <si>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</si>
  <si>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</si>
  <si>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</si>
  <si>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</si>
  <si>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</si>
  <si>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</si>
  <si>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</si>
  <si>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</si>
  <si>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</si>
  <si>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</si>
  <si>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</si>
  <si>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</si>
  <si>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</si>
  <si>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</si>
  <si>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</si>
  <si>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</si>
  <si>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</si>
  <si>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</si>
  <si>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</si>
  <si>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</si>
  <si>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</si>
  <si>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</si>
  <si>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</si>
  <si>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</si>
  <si>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</si>
  <si>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</si>
  <si>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</si>
  <si>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</si>
  <si>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</si>
  <si>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</si>
  <si>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</si>
  <si>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</si>
  <si>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</si>
  <si>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</si>
  <si>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</si>
  <si>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</si>
  <si>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</si>
  <si>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</si>
  <si>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</si>
  <si>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</si>
  <si>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</si>
  <si>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</si>
  <si>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</si>
  <si>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</si>
  <si>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</si>
  <si>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</si>
  <si>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</si>
  <si>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</si>
  <si>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</si>
  <si>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</si>
  <si>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</si>
  <si>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</si>
  <si>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</si>
  <si>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</si>
  <si>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</si>
  <si>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</si>
  <si>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</si>
  <si>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</si>
  <si>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</si>
  <si>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</si>
  <si>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</si>
  <si>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</si>
  <si>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</si>
  <si>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</si>
  <si>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</si>
  <si>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</si>
  <si>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</si>
  <si>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</si>
  <si>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</si>
  <si>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</si>
  <si>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</si>
  <si>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</si>
  <si>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</si>
  <si>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</si>
  <si>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</si>
  <si>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</si>
  <si>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</si>
  <si>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</si>
  <si>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</si>
  <si>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</si>
  <si>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</si>
  <si>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</si>
  <si>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</si>
  <si>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</si>
  <si>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</si>
  <si>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</si>
  <si>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</si>
  <si>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</si>
  <si>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</si>
  <si>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</si>
  <si>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</si>
  <si>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</si>
  <si>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</si>
  <si>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</si>
  <si>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</si>
  <si>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</si>
  <si>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</si>
  <si>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</si>
  <si>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</si>
  <si>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</si>
  <si>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</si>
  <si>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</si>
  <si>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</si>
  <si>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</si>
  <si>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</si>
  <si>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</si>
  <si>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</si>
  <si>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</si>
  <si>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</si>
  <si>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</si>
  <si>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</si>
  <si>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</si>
  <si>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</si>
  <si>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</si>
  <si>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</si>
  <si>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</si>
  <si>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</si>
  <si>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</si>
  <si>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</si>
  <si>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</si>
  <si>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</si>
  <si>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</si>
  <si>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</si>
  <si>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</si>
  <si>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</si>
  <si>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</si>
  <si>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</si>
  <si>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</si>
  <si>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</si>
  <si>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</si>
  <si>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</si>
  <si>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</si>
  <si>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</si>
  <si>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</si>
  <si>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</si>
  <si>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</si>
  <si>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</si>
  <si>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</si>
  <si>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</si>
  <si>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</si>
  <si>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</si>
  <si>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</si>
  <si>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</si>
  <si>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</si>
  <si>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</si>
  <si>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</si>
  <si>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</si>
  <si>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</si>
  <si>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</si>
  <si>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</si>
  <si>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</si>
  <si>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</si>
  <si>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</si>
  <si>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</si>
  <si>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</si>
  <si>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</si>
  <si>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</si>
  <si>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</si>
  <si>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</si>
  <si>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</si>
  <si>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</si>
  <si>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</si>
  <si>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</si>
  <si>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</si>
  <si>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</si>
  <si>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</si>
  <si>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</si>
  <si>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</si>
  <si>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</si>
  <si>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</si>
  <si>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</si>
  <si>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</si>
  <si>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</si>
  <si>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</si>
  <si>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</si>
  <si>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</si>
  <si>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</si>
  <si>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</si>
  <si>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</si>
  <si>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</si>
  <si>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</si>
  <si>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</si>
  <si>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</si>
  <si>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</si>
  <si>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</si>
  <si>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</si>
  <si>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</si>
  <si>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</si>
  <si>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</si>
  <si>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</si>
  <si>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</si>
  <si>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</si>
  <si>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</si>
  <si>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</si>
  <si>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</si>
  <si>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</si>
  <si>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</si>
  <si>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</si>
  <si>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</si>
  <si>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</si>
  <si>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</si>
  <si>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</si>
  <si>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</si>
  <si>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</si>
  <si>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</si>
  <si>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</si>
  <si>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</si>
  <si>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</si>
  <si>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</si>
  <si>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</si>
  <si>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</si>
  <si>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</si>
  <si>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</si>
  <si>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</si>
  <si>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</si>
  <si>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</si>
  <si>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</si>
  <si>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</si>
  <si>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</si>
  <si>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</si>
  <si>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</si>
  <si>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</si>
  <si>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</si>
  <si>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</si>
  <si>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</si>
  <si>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</si>
  <si>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</si>
  <si>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</si>
  <si>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</si>
  <si>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</si>
  <si>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</si>
  <si>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</si>
  <si>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</si>
  <si>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</si>
  <si>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</si>
  <si>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</si>
  <si>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</si>
  <si>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</si>
  <si>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</si>
  <si>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</si>
  <si>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</si>
  <si>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</si>
  <si>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</si>
  <si>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</si>
  <si>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</si>
  <si>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</si>
  <si>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</si>
  <si>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</si>
  <si>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</si>
  <si>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</si>
  <si>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</si>
  <si>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</si>
  <si>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</si>
  <si>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</si>
  <si>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</si>
  <si>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</si>
  <si>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</si>
  <si>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</si>
  <si>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</si>
  <si>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</si>
  <si>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</si>
  <si>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</si>
  <si>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</si>
  <si>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</si>
  <si>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</si>
  <si>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</si>
  <si>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</si>
  <si>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</si>
  <si>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</si>
  <si>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</si>
  <si>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</si>
  <si>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</si>
  <si>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</si>
  <si>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</si>
  <si>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</si>
  <si>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</si>
  <si>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</si>
  <si>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</si>
  <si>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</si>
  <si>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</si>
  <si>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</si>
  <si>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</si>
  <si>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</si>
  <si>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</si>
  <si>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</si>
  <si>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</si>
  <si>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</si>
  <si>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</si>
  <si>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</si>
  <si>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</si>
  <si>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</si>
  <si>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</si>
  <si>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</si>
  <si>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</si>
  <si>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</si>
  <si>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</si>
  <si>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</si>
  <si>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</si>
  <si>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</si>
  <si>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</si>
  <si>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</si>
  <si>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</si>
  <si>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</si>
  <si>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</si>
  <si>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</si>
  <si>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</si>
  <si>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</si>
  <si>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</si>
  <si>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</si>
  <si>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</si>
  <si>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</si>
  <si>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</si>
  <si>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</si>
  <si>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</si>
  <si>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</si>
  <si>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</si>
  <si>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</si>
  <si>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</si>
  <si>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</si>
  <si>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</si>
  <si>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</si>
  <si>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</si>
  <si>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</si>
  <si>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</si>
  <si>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</si>
  <si>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</si>
  <si>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</si>
  <si>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</si>
  <si>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</si>
  <si>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</si>
  <si>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</si>
  <si>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</si>
  <si>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</si>
  <si>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</si>
  <si>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</si>
  <si>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</si>
  <si>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</si>
  <si>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</si>
  <si>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</si>
  <si>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</si>
  <si>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</si>
  <si>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</si>
  <si>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</si>
  <si>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</si>
  <si>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</si>
  <si>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</si>
  <si>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</si>
  <si>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</si>
  <si>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</si>
  <si>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</si>
  <si>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</si>
  <si>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</si>
  <si>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</si>
  <si>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</si>
  <si>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</si>
  <si>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</si>
  <si>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</si>
  <si>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</si>
  <si>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</si>
  <si>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</si>
  <si>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</si>
  <si>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</si>
  <si>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</si>
  <si>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</si>
  <si>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</si>
  <si>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</si>
  <si>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</si>
  <si>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</si>
  <si>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</si>
  <si>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</si>
  <si>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</si>
  <si>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</si>
  <si>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</si>
  <si>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</si>
  <si>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</si>
  <si>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</si>
  <si>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</si>
  <si>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</si>
  <si>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</si>
  <si>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</si>
  <si>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</si>
  <si>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</si>
  <si>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</si>
  <si>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</si>
  <si>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</si>
  <si>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</si>
  <si>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</si>
  <si>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</si>
  <si>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</si>
  <si>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</si>
  <si>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</si>
  <si>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</si>
  <si>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</si>
  <si>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</si>
  <si>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</si>
  <si>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</si>
  <si>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</si>
  <si>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</si>
  <si>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</si>
  <si>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</si>
  <si>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</si>
  <si>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</si>
  <si>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</si>
  <si>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</si>
  <si>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</si>
  <si>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</si>
  <si>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</si>
  <si>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</si>
  <si>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</si>
  <si>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</si>
  <si>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</si>
  <si>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</si>
  <si>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</si>
  <si>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</si>
  <si>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</si>
  <si>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</si>
  <si>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</si>
  <si>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</si>
  <si>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</si>
  <si>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</si>
  <si>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</si>
  <si>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</si>
  <si>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</si>
  <si>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</si>
  <si>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</si>
  <si>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</si>
  <si>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</si>
  <si>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</si>
  <si>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</si>
  <si>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</si>
  <si>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</si>
  <si>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</si>
  <si>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</si>
  <si>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</si>
  <si>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</si>
  <si>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</si>
  <si>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</si>
  <si>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</si>
  <si>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</si>
  <si>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</si>
  <si>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</si>
  <si>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</si>
  <si>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</si>
  <si>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</si>
  <si>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</si>
  <si>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</si>
  <si>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</si>
  <si>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</si>
  <si>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</si>
  <si>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</si>
  <si>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</si>
  <si>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</si>
  <si>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</si>
  <si>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</si>
  <si>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</si>
  <si>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</si>
  <si>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</si>
  <si>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</si>
  <si>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</si>
  <si>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</si>
  <si>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</si>
  <si>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</si>
  <si>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</si>
  <si>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</si>
  <si>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</si>
  <si>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</si>
  <si>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</si>
  <si>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</si>
  <si>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</si>
  <si>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</si>
  <si>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</si>
  <si>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</si>
  <si>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</si>
  <si>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</si>
  <si>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</si>
  <si>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</si>
  <si>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</si>
  <si>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</si>
  <si>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</si>
  <si>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</si>
  <si>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</si>
  <si>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</si>
  <si>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</si>
  <si>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</si>
  <si>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</si>
  <si>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</si>
  <si>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</si>
  <si>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</si>
  <si>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</si>
  <si>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</si>
  <si>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</si>
  <si>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</si>
  <si>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</si>
  <si>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</si>
  <si>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</si>
  <si>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</si>
  <si>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</si>
  <si>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</si>
  <si>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</si>
  <si>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</si>
  <si>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</si>
  <si>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</si>
  <si>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</si>
  <si>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</si>
  <si>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</si>
  <si>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</si>
  <si>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</si>
  <si>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</si>
  <si>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</si>
  <si>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</si>
  <si>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</si>
  <si>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</si>
  <si>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</si>
  <si>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</si>
  <si>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</si>
  <si>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</si>
  <si>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</si>
  <si>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</si>
  <si>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</si>
  <si>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</si>
  <si>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</si>
  <si>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</si>
  <si>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</si>
  <si>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</si>
  <si>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</si>
  <si>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</si>
  <si>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</si>
  <si>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</si>
  <si>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</si>
  <si>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</si>
  <si>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</si>
  <si>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</si>
  <si>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</si>
  <si>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</si>
  <si>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</si>
  <si>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</si>
  <si>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</si>
  <si>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</si>
  <si>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</si>
  <si>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</si>
  <si>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</si>
  <si>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</si>
  <si>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</si>
  <si>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</si>
  <si>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</si>
  <si>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</si>
  <si>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</si>
  <si>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</si>
  <si>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</si>
  <si>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</si>
  <si>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</si>
  <si>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</si>
  <si>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</si>
  <si>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</si>
  <si>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</si>
  <si>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</si>
  <si>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</si>
  <si>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</si>
  <si>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</si>
  <si>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</si>
  <si>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</si>
  <si>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</si>
  <si>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</si>
  <si>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</si>
  <si>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</si>
  <si>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</si>
  <si>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</si>
  <si>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</si>
  <si>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</si>
  <si>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</si>
  <si>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</si>
  <si>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</si>
  <si>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</si>
  <si>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</si>
  <si>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</si>
  <si>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</si>
  <si>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</si>
  <si>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</si>
  <si>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</si>
  <si>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</si>
  <si>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</si>
  <si>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</si>
  <si>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</si>
  <si>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</si>
  <si>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</si>
  <si>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</si>
  <si>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</si>
  <si>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</si>
  <si>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</si>
  <si>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</si>
  <si>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</si>
  <si>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</si>
  <si>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</si>
  <si>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</si>
  <si>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</si>
  <si>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</si>
  <si>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</si>
  <si>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</si>
  <si>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</si>
  <si>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</si>
  <si>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</si>
  <si>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</si>
  <si>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</si>
  <si>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</si>
  <si>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</si>
  <si>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</si>
  <si>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</si>
  <si>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</si>
  <si>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</si>
  <si>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</si>
  <si>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</si>
  <si>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</si>
  <si>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</si>
  <si>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</si>
  <si>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</si>
  <si>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</si>
  <si>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</si>
  <si>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</si>
  <si>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</si>
  <si>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</si>
  <si>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</si>
  <si>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</si>
  <si>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</si>
  <si>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</si>
  <si>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</si>
  <si>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</si>
  <si>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</si>
  <si>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</si>
  <si>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</si>
  <si>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</si>
  <si>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</si>
  <si>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</si>
  <si>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</si>
  <si>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</si>
  <si>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</si>
  <si>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</si>
  <si>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</si>
  <si>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</si>
  <si>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</si>
  <si>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</si>
  <si>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</si>
  <si>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</si>
  <si>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</si>
  <si>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</si>
  <si>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</si>
  <si>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</si>
  <si>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</si>
  <si>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</si>
  <si>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</si>
  <si>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</si>
  <si>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</si>
  <si>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</si>
  <si>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</si>
  <si>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</si>
  <si>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</si>
  <si>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</si>
  <si>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</si>
  <si>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</si>
  <si>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</si>
  <si>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</si>
  <si>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</si>
  <si>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</si>
  <si>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</si>
  <si>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</si>
  <si>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</si>
  <si>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</si>
  <si>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</si>
  <si>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</si>
  <si>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</si>
  <si>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</si>
  <si>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</si>
  <si>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</si>
  <si>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</si>
  <si>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</si>
  <si>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</si>
  <si>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</si>
  <si>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</si>
  <si>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</si>
  <si>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</si>
  <si>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</si>
  <si>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</si>
  <si>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</si>
  <si>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</si>
  <si>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</si>
  <si>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</si>
  <si>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</si>
  <si>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</si>
  <si>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</si>
  <si>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</si>
  <si>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</si>
  <si>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</si>
  <si>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</si>
  <si>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</si>
  <si>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</si>
  <si>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</si>
  <si>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</si>
  <si>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</si>
  <si>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</si>
  <si>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</si>
  <si>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</si>
  <si>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</si>
  <si>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</si>
  <si>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</si>
  <si>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</si>
  <si>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</si>
  <si>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</si>
  <si>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</si>
  <si>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</si>
  <si>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</si>
  <si>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</si>
  <si>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</si>
  <si>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</si>
  <si>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</si>
  <si>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</si>
  <si>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</si>
  <si>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</si>
  <si>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</si>
  <si>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</si>
  <si>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</si>
  <si>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</si>
  <si>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</si>
  <si>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</si>
  <si>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</si>
  <si>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</si>
  <si>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</si>
  <si>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</si>
  <si>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</si>
  <si>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</si>
  <si>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</si>
  <si>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</si>
  <si>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</si>
  <si>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</si>
  <si>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</si>
  <si>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</si>
  <si>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</si>
  <si>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</si>
  <si>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</si>
  <si>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</si>
  <si>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</si>
  <si>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</si>
  <si>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</si>
  <si>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</si>
  <si>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</si>
  <si>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</si>
  <si>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</si>
  <si>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</si>
  <si>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</si>
  <si>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</si>
  <si>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</si>
  <si>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</si>
  <si>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</si>
  <si>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</si>
  <si>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</si>
  <si>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</si>
  <si>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</si>
  <si>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</si>
  <si>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</si>
  <si>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</si>
  <si>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</si>
  <si>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</si>
  <si>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</si>
  <si>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</si>
  <si>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</si>
  <si>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</si>
  <si>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</si>
  <si>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</si>
  <si>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</si>
  <si>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</si>
  <si>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</si>
  <si>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</si>
  <si>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</si>
  <si>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</si>
  <si>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</si>
  <si>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</si>
  <si>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</si>
  <si>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</si>
  <si>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</si>
  <si>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</si>
  <si>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</si>
  <si>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</si>
  <si>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</si>
  <si>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</si>
  <si>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</si>
  <si>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</si>
  <si>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</si>
  <si>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</si>
  <si>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</si>
  <si>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</si>
  <si>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</si>
  <si>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</si>
  <si>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</si>
  <si>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</si>
  <si>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</si>
  <si>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</si>
  <si>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</si>
  <si>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</si>
  <si>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</si>
  <si>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</si>
  <si>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</si>
  <si>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</si>
  <si>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</si>
  <si>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</si>
  <si>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</si>
  <si>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</si>
  <si>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</si>
  <si>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</si>
  <si>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</si>
  <si>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</si>
  <si>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</si>
  <si>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</si>
  <si>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</si>
  <si>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</si>
  <si>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</si>
  <si>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</si>
  <si>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</si>
  <si>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</si>
  <si>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</si>
  <si>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</si>
  <si>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</si>
  <si>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</si>
  <si>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</si>
  <si>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</si>
  <si>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</si>
  <si>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</si>
  <si>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</si>
  <si>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</si>
  <si>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</si>
  <si>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</si>
  <si>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</si>
  <si>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</si>
  <si>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</si>
  <si>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</si>
  <si>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</si>
  <si>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</si>
  <si>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</si>
  <si>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</si>
  <si>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</si>
  <si>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</si>
  <si>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</si>
  <si>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</si>
  <si>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</si>
  <si>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</si>
  <si>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</si>
  <si>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</si>
  <si>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</si>
  <si>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</si>
  <si>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</si>
  <si>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</si>
  <si>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</si>
  <si>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</si>
  <si>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</si>
  <si>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</si>
  <si>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</si>
  <si>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</si>
  <si>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</si>
  <si>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</si>
  <si>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</si>
  <si>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</si>
  <si>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</si>
  <si>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</si>
  <si>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</si>
  <si>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</si>
  <si>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</si>
  <si>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</si>
  <si>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</si>
  <si>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</si>
  <si>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</si>
  <si>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</si>
  <si>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</si>
  <si>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</si>
  <si>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</si>
  <si>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</si>
  <si>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</si>
  <si>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</si>
  <si>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</si>
  <si>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</si>
  <si>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</si>
  <si>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</si>
  <si>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</si>
  <si>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</si>
  <si>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</si>
  <si>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</si>
  <si>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</si>
  <si>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</si>
  <si>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</si>
  <si>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</si>
  <si>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</si>
  <si>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</si>
  <si>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</si>
  <si>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</si>
  <si>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</si>
  <si>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</si>
  <si>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</si>
  <si>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</si>
  <si>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</si>
  <si>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</si>
  <si>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</si>
  <si>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</si>
  <si>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</si>
  <si>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</si>
  <si>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</si>
  <si>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</si>
  <si>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</si>
  <si>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</si>
  <si>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</si>
  <si>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</si>
  <si>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</si>
  <si>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</si>
  <si>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</si>
  <si>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</si>
  <si>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</si>
  <si>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</si>
  <si>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</si>
  <si>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</si>
  <si>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</si>
  <si>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</si>
  <si>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</si>
  <si>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</si>
  <si>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</si>
  <si>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</si>
  <si>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</si>
  <si>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</si>
  <si>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</si>
  <si>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</si>
  <si>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</si>
  <si>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</si>
  <si>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</si>
  <si>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</si>
  <si>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</si>
  <si>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</si>
  <si>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</si>
  <si>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</si>
  <si>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</si>
  <si>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</si>
  <si>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</si>
  <si>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</si>
  <si>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</si>
  <si>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</si>
  <si>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</si>
  <si>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</si>
  <si>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</si>
  <si>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</si>
  <si>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</si>
  <si>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</si>
  <si>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</si>
  <si>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</si>
  <si>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</si>
  <si>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</si>
  <si>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</si>
  <si>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</si>
  <si>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</si>
  <si>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</si>
  <si>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</si>
  <si>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</si>
  <si>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</si>
  <si>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</si>
  <si>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</si>
  <si>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</si>
  <si>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</si>
  <si>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</si>
  <si>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</si>
  <si>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</si>
  <si>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</si>
  <si>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</si>
  <si>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</si>
  <si>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</si>
  <si>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</si>
  <si>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</si>
  <si>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</si>
  <si>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</si>
  <si>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</si>
  <si>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</si>
  <si>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</si>
  <si>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</si>
  <si>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</si>
  <si>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</si>
  <si>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</si>
  <si>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</si>
  <si>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</si>
  <si>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</si>
  <si>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</si>
  <si>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</si>
  <si>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</si>
  <si>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</si>
  <si>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</si>
  <si>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</si>
  <si>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</si>
  <si>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</si>
  <si>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</si>
  <si>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</si>
  <si>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</si>
  <si>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</si>
  <si>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</si>
  <si>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</si>
  <si>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</si>
  <si>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</si>
  <si>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</si>
  <si>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</si>
  <si>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</si>
  <si>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</si>
  <si>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</si>
  <si>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</si>
  <si>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</si>
  <si>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</si>
  <si>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</si>
  <si>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</si>
  <si>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</si>
  <si>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</si>
  <si>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</si>
  <si>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</si>
  <si>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</si>
  <si>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</si>
  <si>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</si>
  <si>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</si>
  <si>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</si>
  <si>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</si>
  <si>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</si>
  <si>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</si>
  <si>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</si>
  <si>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</si>
  <si>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</si>
  <si>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</si>
  <si>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</si>
  <si>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</si>
  <si>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</si>
  <si>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</si>
  <si>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</si>
  <si>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</si>
  <si>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</si>
  <si>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</si>
  <si>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</si>
  <si>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</si>
  <si>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</si>
  <si>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</si>
  <si>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</si>
  <si>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</si>
  <si>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</si>
  <si>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</si>
  <si>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</si>
  <si>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</si>
  <si>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</si>
  <si>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</si>
  <si>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</si>
  <si>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</si>
  <si>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</si>
  <si>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</si>
  <si>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</si>
  <si>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</si>
  <si>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</si>
  <si>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</si>
  <si>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</si>
  <si>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</si>
  <si>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</si>
  <si>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</si>
  <si>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</si>
  <si>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</si>
  <si>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</si>
  <si>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</si>
  <si>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</si>
  <si>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</si>
  <si>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</si>
  <si>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</si>
  <si>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</si>
  <si>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</si>
  <si>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</si>
  <si>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</si>
  <si>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</si>
  <si>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</si>
  <si>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</si>
  <si>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</si>
  <si>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</si>
  <si>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</si>
  <si>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</si>
  <si>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</si>
  <si>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</si>
  <si>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</si>
  <si>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</si>
  <si>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</si>
  <si>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</si>
  <si>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</si>
  <si>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</si>
  <si>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</si>
  <si>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</si>
  <si>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</si>
  <si>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</si>
  <si>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</si>
  <si>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</si>
  <si>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</si>
  <si>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</si>
  <si>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</si>
  <si>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</si>
  <si>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</si>
  <si>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</si>
  <si>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</si>
  <si>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</si>
  <si>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</si>
  <si>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</si>
  <si>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</si>
  <si>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</si>
  <si>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</si>
  <si>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</si>
  <si>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</si>
  <si>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</si>
  <si>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</si>
  <si>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</si>
  <si>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</si>
  <si>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</si>
  <si>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</si>
  <si>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</si>
  <si>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</si>
  <si>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</si>
  <si>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</si>
  <si>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</si>
  <si>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</si>
  <si>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</si>
  <si>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</si>
  <si>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</si>
  <si>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</si>
  <si>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</si>
  <si>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</si>
  <si>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</si>
  <si>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</si>
  <si>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</si>
  <si>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</si>
  <si>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</si>
  <si>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</si>
  <si>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</si>
  <si>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</si>
  <si>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</si>
  <si>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</si>
  <si>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</si>
  <si>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</si>
  <si>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</si>
  <si>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</si>
  <si>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</si>
  <si>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</si>
  <si>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</si>
  <si>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</si>
  <si>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</si>
  <si>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</si>
  <si>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</si>
  <si>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</si>
  <si>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</si>
  <si>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</si>
  <si>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</si>
  <si>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</si>
  <si>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</si>
  <si>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</si>
  <si>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</si>
  <si>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</si>
  <si>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</si>
  <si>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</si>
  <si>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</si>
  <si>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</si>
  <si>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</si>
  <si>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</si>
  <si>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</si>
  <si>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</si>
  <si>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</si>
  <si>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</si>
  <si>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</si>
  <si>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</si>
  <si>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</si>
  <si>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</si>
  <si>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</si>
  <si>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</si>
  <si>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</si>
  <si>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</si>
  <si>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</si>
  <si>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</si>
  <si>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</si>
  <si>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</si>
  <si>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</si>
  <si>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</si>
  <si>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</si>
  <si>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</si>
  <si>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</si>
  <si>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</si>
  <si>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</si>
  <si>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</si>
  <si>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</si>
  <si>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</si>
  <si>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</si>
  <si>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</si>
  <si>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</si>
  <si>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</si>
  <si>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</si>
  <si>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</si>
  <si>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</si>
  <si>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</si>
  <si>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</si>
  <si>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</si>
  <si>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</si>
  <si>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</si>
  <si>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</si>
  <si>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</si>
  <si>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</si>
  <si>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</si>
  <si>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</si>
  <si>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</si>
  <si>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</si>
  <si>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</si>
  <si>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</si>
  <si>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</si>
  <si>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</si>
  <si>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</si>
  <si>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</si>
  <si>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</si>
  <si>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</si>
  <si>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</si>
  <si>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</si>
  <si>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</si>
  <si>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</si>
  <si>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</si>
  <si>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</si>
  <si>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</si>
  <si>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</si>
  <si>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</si>
  <si>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</si>
  <si>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</si>
  <si>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</si>
  <si>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</si>
  <si>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</si>
  <si>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</si>
  <si>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</si>
  <si>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</si>
  <si>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</si>
  <si>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</si>
  <si>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</si>
  <si>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</si>
  <si>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</si>
  <si>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</si>
  <si>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</si>
  <si>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</si>
  <si>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</si>
  <si>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</si>
  <si>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</si>
  <si>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</si>
  <si>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</si>
  <si>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</si>
  <si>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</si>
  <si>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</si>
  <si>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</si>
  <si>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</si>
  <si>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</si>
  <si>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</si>
  <si>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</si>
  <si>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</si>
  <si>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</si>
  <si>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</si>
  <si>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</si>
  <si>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</si>
  <si>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</si>
  <si>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</si>
  <si>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</si>
  <si>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</si>
  <si>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</si>
  <si>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</si>
  <si>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</si>
  <si>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</si>
  <si>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</si>
  <si>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</si>
  <si>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</si>
  <si>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</si>
  <si>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</si>
  <si>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</si>
  <si>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</si>
  <si>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</si>
  <si>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</si>
  <si>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</si>
  <si>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</si>
  <si>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</si>
  <si>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</si>
  <si>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</si>
  <si>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</si>
  <si>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</si>
  <si>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</si>
  <si>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</si>
  <si>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</si>
  <si>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</si>
  <si>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</si>
  <si>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</si>
  <si>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</si>
  <si>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</si>
  <si>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</si>
  <si>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</si>
  <si>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</si>
  <si>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</si>
  <si>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</si>
  <si>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</si>
  <si>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</si>
  <si>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</si>
  <si>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</si>
  <si>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</si>
  <si>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</si>
  <si>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</si>
  <si>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</si>
  <si>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</si>
  <si>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</si>
  <si>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</si>
  <si>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</si>
  <si>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</si>
  <si>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</si>
  <si>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</si>
  <si>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</si>
  <si>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</si>
  <si>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</si>
  <si>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</si>
  <si>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</si>
  <si>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</si>
  <si>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</si>
  <si>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</si>
  <si>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</si>
  <si>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</si>
  <si>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</si>
  <si>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</si>
  <si>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</si>
  <si>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</si>
  <si>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</si>
  <si>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</si>
  <si>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</si>
  <si>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</si>
  <si>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</si>
  <si>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</si>
  <si>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</si>
  <si>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</si>
  <si>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</si>
  <si>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</si>
  <si>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</si>
  <si>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</si>
  <si>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</si>
  <si>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</si>
  <si>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</si>
  <si>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</si>
  <si>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</si>
  <si>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</si>
  <si>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</si>
  <si>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</si>
  <si>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</si>
  <si>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</si>
  <si>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</si>
  <si>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</si>
  <si>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</si>
  <si>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</si>
  <si>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</si>
  <si>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</si>
  <si>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</si>
  <si>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</si>
  <si>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</si>
  <si>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</si>
  <si>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</si>
  <si>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</si>
  <si>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</si>
  <si>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</si>
  <si>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</si>
  <si>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</si>
  <si>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</si>
  <si>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</si>
  <si>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</si>
  <si>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</si>
  <si>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</si>
  <si>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</si>
  <si>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</si>
  <si>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</si>
  <si>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</si>
  <si>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</si>
  <si>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</si>
  <si>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</si>
  <si>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</si>
  <si>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</si>
  <si>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</si>
  <si>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</si>
  <si>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</si>
  <si>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</si>
  <si>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</si>
  <si>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</si>
  <si>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</si>
  <si>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</si>
  <si>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</si>
  <si>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</si>
  <si>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</si>
  <si>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</si>
  <si>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</si>
  <si>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</si>
  <si>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</si>
  <si>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</si>
  <si>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</si>
  <si>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</si>
  <si>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</si>
  <si>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</si>
  <si>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</si>
  <si>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</si>
  <si>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</si>
  <si>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</si>
  <si>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</si>
  <si>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</si>
  <si>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</si>
  <si>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</si>
  <si>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</si>
  <si>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</si>
  <si>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</si>
  <si>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</si>
  <si>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</si>
  <si>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</si>
  <si>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</si>
  <si>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</si>
  <si>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</si>
  <si>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</si>
  <si>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</si>
  <si>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</si>
  <si>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</si>
  <si>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</si>
  <si>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</si>
  <si>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</si>
  <si>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</si>
  <si>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</si>
  <si>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</si>
  <si>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</si>
  <si>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</si>
  <si>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</si>
  <si>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</si>
  <si>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</si>
  <si>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</si>
  <si>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</si>
  <si>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</si>
  <si>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</si>
  <si>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</si>
  <si>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</si>
  <si>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</si>
  <si>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</si>
  <si>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</si>
  <si>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</si>
  <si>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</si>
  <si>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</si>
  <si>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</si>
  <si>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</si>
  <si>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</si>
  <si>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</si>
  <si>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</si>
  <si>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</si>
  <si>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</si>
  <si>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</si>
  <si>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</si>
  <si>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</si>
  <si>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</si>
  <si>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</si>
  <si>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</si>
  <si>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</si>
  <si>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</si>
  <si>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</si>
  <si>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</si>
  <si>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</si>
  <si>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</si>
  <si>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</si>
  <si>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</si>
  <si>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</si>
  <si>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</si>
  <si>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</si>
  <si>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</si>
  <si>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</si>
  <si>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</si>
  <si>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</si>
  <si>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</si>
  <si>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</si>
  <si>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</si>
  <si>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</si>
  <si>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</si>
  <si>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</si>
  <si>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</si>
  <si>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</si>
  <si>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</si>
  <si>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</si>
  <si>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</si>
  <si>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</si>
  <si>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</si>
  <si>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</si>
  <si>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</si>
  <si>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</si>
  <si>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</si>
  <si>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</si>
  <si>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</si>
  <si>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</si>
  <si>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</si>
  <si>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</si>
  <si>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</si>
  <si>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</si>
  <si>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</si>
  <si>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</si>
  <si>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</si>
  <si>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</si>
  <si>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</si>
  <si>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</si>
  <si>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</si>
  <si>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</si>
  <si>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</si>
  <si>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</si>
  <si>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</si>
  <si>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</si>
  <si>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</si>
  <si>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</si>
  <si>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</si>
  <si>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</si>
  <si>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</si>
  <si>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</si>
  <si>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</si>
  <si>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</si>
  <si>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</si>
  <si>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</si>
  <si>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</si>
  <si>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</si>
  <si>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</si>
  <si>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</si>
  <si>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</si>
  <si>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</si>
  <si>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</si>
  <si>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</si>
  <si>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</si>
  <si>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</si>
  <si>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</si>
  <si>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</si>
  <si>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</si>
  <si>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</si>
  <si>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</si>
  <si>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</si>
  <si>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</si>
  <si>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</si>
  <si>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</si>
  <si>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</si>
  <si>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</si>
  <si>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</si>
  <si>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</si>
  <si>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</si>
  <si>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</si>
  <si>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</si>
  <si>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</si>
  <si>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</si>
  <si>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</si>
  <si>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</si>
  <si>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</si>
  <si>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</si>
  <si>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</si>
  <si>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</si>
  <si>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</si>
  <si>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</si>
  <si>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</si>
  <si>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</si>
  <si>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</si>
  <si>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</si>
  <si>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</si>
  <si>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</si>
  <si>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</si>
  <si>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</si>
  <si>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</si>
  <si>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</si>
  <si>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</si>
  <si>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</si>
  <si>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</si>
  <si>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</si>
  <si>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</si>
  <si>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</si>
  <si>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</si>
  <si>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</si>
  <si>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</si>
  <si>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</si>
  <si>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</si>
  <si>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</si>
  <si>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</si>
  <si>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</si>
  <si>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</si>
  <si>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</si>
  <si>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</si>
  <si>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</si>
  <si>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</si>
  <si>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</si>
  <si>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</si>
  <si>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</si>
  <si>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</si>
  <si>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</si>
  <si>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</si>
  <si>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</si>
  <si>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</si>
  <si>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</si>
  <si>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</si>
  <si>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</si>
  <si>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</si>
  <si>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</si>
  <si>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</si>
  <si>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</si>
  <si>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</si>
  <si>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</si>
  <si>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</si>
  <si>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</si>
  <si>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</si>
  <si>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</si>
  <si>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</si>
  <si>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</si>
  <si>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</si>
  <si>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</si>
  <si>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</si>
  <si>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</si>
  <si>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</si>
  <si>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</si>
  <si>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</si>
  <si>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</si>
  <si>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</si>
  <si>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</si>
  <si>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</si>
  <si>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</si>
  <si>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</si>
  <si>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</si>
  <si>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</si>
  <si>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</si>
  <si>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</si>
  <si>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</si>
  <si>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</si>
  <si>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</si>
  <si>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</si>
  <si>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</si>
  <si>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</si>
  <si>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</si>
  <si>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</si>
  <si>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</si>
  <si>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</si>
  <si>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</si>
  <si>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</si>
  <si>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</si>
  <si>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</si>
  <si>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</si>
  <si>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</si>
  <si>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</si>
  <si>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</si>
  <si>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</si>
  <si>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</si>
  <si>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</si>
  <si>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</si>
  <si>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</si>
  <si>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</si>
  <si>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</si>
  <si>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</si>
  <si>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</si>
  <si>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</si>
  <si>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</si>
  <si>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</si>
  <si>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</si>
  <si>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</si>
  <si>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</si>
  <si>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</si>
  <si>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</si>
  <si>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</si>
  <si>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</si>
  <si>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</si>
  <si>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</si>
  <si>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</si>
  <si>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</si>
  <si>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</si>
  <si>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</si>
  <si>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</si>
  <si>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</si>
  <si>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</si>
  <si>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</si>
  <si>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</si>
  <si>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</si>
  <si>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</si>
  <si>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</si>
  <si>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</si>
  <si>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</si>
  <si>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</si>
  <si>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</si>
  <si>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</si>
  <si>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</si>
  <si>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</si>
  <si>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</si>
  <si>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</si>
  <si>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</si>
  <si>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</si>
  <si>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</si>
  <si>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</si>
  <si>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</si>
  <si>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</si>
  <si>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</si>
  <si>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</si>
  <si>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</si>
  <si>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</si>
  <si>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</si>
  <si>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</si>
  <si>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</si>
  <si>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</si>
  <si>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</si>
  <si>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</si>
  <si>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</si>
  <si>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</si>
  <si>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</si>
  <si>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</si>
  <si>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</si>
  <si>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</si>
  <si>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</si>
  <si>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</si>
  <si>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</si>
  <si>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</si>
  <si>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</si>
  <si>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</si>
  <si>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</si>
  <si>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</si>
  <si>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</si>
  <si>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</si>
  <si>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</si>
  <si>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</si>
  <si>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</si>
  <si>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</si>
  <si>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</si>
  <si>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</si>
  <si>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</si>
  <si>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</si>
  <si>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</si>
  <si>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</si>
  <si>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</si>
  <si>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</si>
  <si>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</si>
  <si>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</si>
  <si>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</si>
  <si>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</si>
  <si>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</si>
  <si>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</si>
  <si>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</si>
  <si>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</si>
  <si>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</si>
  <si>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</si>
  <si>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</si>
  <si>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</si>
  <si>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</si>
  <si>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</si>
  <si>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</si>
  <si>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</si>
  <si>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</si>
  <si>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</si>
  <si>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</si>
  <si>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</si>
  <si>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</si>
  <si>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</si>
  <si>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</si>
  <si>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</si>
  <si>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</si>
  <si>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</si>
  <si>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</si>
  <si>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</si>
  <si>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</si>
  <si>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</si>
  <si>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</si>
  <si>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</si>
  <si>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</si>
  <si>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</si>
  <si>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</si>
  <si>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</si>
  <si>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</si>
  <si>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</si>
  <si>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</si>
  <si>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</si>
  <si>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</si>
  <si>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</si>
  <si>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</si>
  <si>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</si>
  <si>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</si>
  <si>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</si>
  <si>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</si>
  <si>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</si>
  <si>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</si>
  <si>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</si>
  <si>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</si>
  <si>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</si>
  <si>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</si>
  <si>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</si>
  <si>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</si>
  <si>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</si>
  <si>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</si>
  <si>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</si>
  <si>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</si>
  <si>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</si>
  <si>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</si>
  <si>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</si>
  <si>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</si>
  <si>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</si>
  <si>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</si>
  <si>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</si>
  <si>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</si>
  <si>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</si>
  <si>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</si>
  <si>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</si>
  <si>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</si>
  <si>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</si>
  <si>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</si>
  <si>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</si>
  <si>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</si>
  <si>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</si>
  <si>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</si>
  <si>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</si>
  <si>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</si>
  <si>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</si>
  <si>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</si>
  <si>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</si>
  <si>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</si>
  <si>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</si>
  <si>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</si>
  <si>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</si>
  <si>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</si>
  <si>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</si>
  <si>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</si>
  <si>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</si>
  <si>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</si>
  <si>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</si>
  <si>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</si>
  <si>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</si>
  <si>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</si>
  <si>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</si>
  <si>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</si>
  <si>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</si>
  <si>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</si>
  <si>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</si>
  <si>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</si>
  <si>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</si>
  <si>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</si>
  <si>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</si>
  <si>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</si>
  <si>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</si>
  <si>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</si>
  <si>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</si>
  <si>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</si>
  <si>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</si>
  <si>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</si>
  <si>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</si>
  <si>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</si>
  <si>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</si>
  <si>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</si>
  <si>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</si>
  <si>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</si>
  <si>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</si>
  <si>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</si>
  <si>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</si>
  <si>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</si>
  <si>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</si>
  <si>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</si>
  <si>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</si>
  <si>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</si>
  <si>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</si>
  <si>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</si>
  <si>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</si>
  <si>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</si>
  <si>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</si>
  <si>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</si>
  <si>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</si>
  <si>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</si>
  <si>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</si>
  <si>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</si>
  <si>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</si>
  <si>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</si>
  <si>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</si>
  <si>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</si>
  <si>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</si>
  <si>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</si>
  <si>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</si>
  <si>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</si>
  <si>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</si>
  <si>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</si>
  <si>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</si>
  <si>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</si>
  <si>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</si>
  <si>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</si>
  <si>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</si>
  <si>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</si>
  <si>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</si>
  <si>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</si>
  <si>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</si>
  <si>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</si>
  <si>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</si>
  <si>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</si>
  <si>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</si>
  <si>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</si>
  <si>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</si>
  <si>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</si>
  <si>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</si>
  <si>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</si>
  <si>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</si>
  <si>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</si>
  <si>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</si>
  <si>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</si>
  <si>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</si>
  <si>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</si>
  <si>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</si>
  <si>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</si>
  <si>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</si>
  <si>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</si>
  <si>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</si>
  <si>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</si>
  <si>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</si>
  <si>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</si>
  <si>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</si>
  <si>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</si>
  <si>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</si>
  <si>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</si>
  <si>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</si>
  <si>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</si>
  <si>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</si>
  <si>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</si>
  <si>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</si>
  <si>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</si>
  <si>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</si>
  <si>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</si>
  <si>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</si>
  <si>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</si>
  <si>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</si>
  <si>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</si>
  <si>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</si>
  <si>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</si>
  <si>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</si>
  <si>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</si>
  <si>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</si>
  <si>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</si>
  <si>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</si>
  <si>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</si>
  <si>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</si>
  <si>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</si>
  <si>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</si>
  <si>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</si>
  <si>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</si>
  <si>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</si>
  <si>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</si>
  <si>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</si>
  <si>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</si>
  <si>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</si>
  <si>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</si>
  <si>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</si>
  <si>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</si>
  <si>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</si>
  <si>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</si>
  <si>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</si>
  <si>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</si>
  <si>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</si>
  <si>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</si>
  <si>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</si>
  <si>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</si>
  <si>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</si>
  <si>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</si>
  <si>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</si>
  <si>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</si>
  <si>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</si>
  <si>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</si>
  <si>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</si>
  <si>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</si>
  <si>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</si>
  <si>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</si>
  <si>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</si>
  <si>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</si>
  <si>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</si>
  <si>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</si>
  <si>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</si>
  <si>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</si>
  <si>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</si>
  <si>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</si>
  <si>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</si>
  <si>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</si>
  <si>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</si>
  <si>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</si>
  <si>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</si>
  <si>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</si>
  <si>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</si>
  <si>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</si>
  <si>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</si>
  <si>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</si>
  <si>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</si>
  <si>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</si>
  <si>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</si>
  <si>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</si>
  <si>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</si>
  <si>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</si>
  <si>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</si>
  <si>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</si>
  <si>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</si>
  <si>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</si>
  <si>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</si>
  <si>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</si>
  <si>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</si>
  <si>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</si>
  <si>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</si>
  <si>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</si>
  <si>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</si>
  <si>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</si>
  <si>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</si>
  <si>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</si>
  <si>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</si>
  <si>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</si>
  <si>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</si>
  <si>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</si>
  <si>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</si>
  <si>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</si>
  <si>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</si>
  <si>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</si>
  <si>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</si>
  <si>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</si>
  <si>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</si>
  <si>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</si>
  <si>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</si>
  <si>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</si>
  <si>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</si>
  <si>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</si>
  <si>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</si>
  <si>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</si>
  <si>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</si>
  <si>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</si>
  <si>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</si>
  <si>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</si>
  <si>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</si>
  <si>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</si>
  <si>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</si>
  <si>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</si>
  <si>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</si>
  <si>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</si>
  <si>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</si>
  <si>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</si>
  <si>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</si>
  <si>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</si>
  <si>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</si>
  <si>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</si>
  <si>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</si>
  <si>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</si>
  <si>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</si>
  <si>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</si>
  <si>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</si>
  <si>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</si>
  <si>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</si>
  <si>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</si>
  <si>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</si>
  <si>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</si>
  <si>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</si>
  <si>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</si>
  <si>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</si>
  <si>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</si>
  <si>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</si>
  <si>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</si>
  <si>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</si>
  <si>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</si>
  <si>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</si>
  <si>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</si>
  <si>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</si>
  <si>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</si>
  <si>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</si>
  <si>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</si>
  <si>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</si>
  <si>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</si>
  <si>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</si>
  <si>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</si>
  <si>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</si>
  <si>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</si>
  <si>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</si>
  <si>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</si>
  <si>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</si>
  <si>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</si>
  <si>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</si>
  <si>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</si>
  <si>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</si>
  <si>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</si>
  <si>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</si>
  <si>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</si>
  <si>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</si>
  <si>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</si>
  <si>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</si>
  <si>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</si>
  <si>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</si>
  <si>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</si>
  <si>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</si>
  <si>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</si>
  <si>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</si>
  <si>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</si>
  <si>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</si>
  <si>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</si>
  <si>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</si>
  <si>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</si>
  <si>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</si>
  <si>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</si>
  <si>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</si>
  <si>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</si>
  <si>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</si>
  <si>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</si>
  <si>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</si>
  <si>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</si>
  <si>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</si>
  <si>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</si>
  <si>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</si>
  <si>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</si>
  <si>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</si>
  <si>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</si>
  <si>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</si>
  <si>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</si>
  <si>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</si>
  <si>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</si>
  <si>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</si>
  <si>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</si>
  <si>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</si>
  <si>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</si>
  <si>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</si>
  <si>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</si>
  <si>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</si>
  <si>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</si>
  <si>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</si>
  <si>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</si>
  <si>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</si>
  <si>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</si>
  <si>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</si>
  <si>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</si>
  <si>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</si>
  <si>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</si>
  <si>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</si>
  <si>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</si>
  <si>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</si>
  <si>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</si>
  <si>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</si>
  <si>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</si>
  <si>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</si>
  <si>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</si>
  <si>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</si>
  <si>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</si>
  <si>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</si>
  <si>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</si>
  <si>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</si>
  <si>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</si>
  <si>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</si>
  <si>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</si>
  <si>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</si>
  <si>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</si>
  <si>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</si>
  <si>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</si>
  <si>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</si>
  <si>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</si>
  <si>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</si>
  <si>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</si>
  <si>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</si>
  <si>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</si>
  <si>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</si>
  <si>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</si>
  <si>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</si>
  <si>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</si>
  <si>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</si>
  <si>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</si>
  <si>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</si>
  <si>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</si>
  <si>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</si>
  <si>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</si>
  <si>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</si>
  <si>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</si>
  <si>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</si>
  <si>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</si>
  <si>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</si>
  <si>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</si>
  <si>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</si>
  <si>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</si>
  <si>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</si>
  <si>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</si>
  <si>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</si>
  <si>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</si>
  <si>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</si>
  <si>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</si>
  <si>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</si>
  <si>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</si>
  <si>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</si>
  <si>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</si>
  <si>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</si>
  <si>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</si>
  <si>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</si>
  <si>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</si>
  <si>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</si>
  <si>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</si>
  <si>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</si>
  <si>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</si>
  <si>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</si>
  <si>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</si>
  <si>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</si>
  <si>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</si>
  <si>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</si>
  <si>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</si>
  <si>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</si>
  <si>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</si>
  <si>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</si>
  <si>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</si>
  <si>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</si>
  <si>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</si>
  <si>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</si>
  <si>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</si>
  <si>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</si>
  <si>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</si>
  <si>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</si>
  <si>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</si>
  <si>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</si>
  <si>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</si>
  <si>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</si>
  <si>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</si>
  <si>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</si>
  <si>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</si>
  <si>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</si>
  <si>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</si>
  <si>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</si>
  <si>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</si>
  <si>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</si>
  <si>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</si>
  <si>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</si>
  <si>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</si>
  <si>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</si>
  <si>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</si>
  <si>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</si>
  <si>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</si>
  <si>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</si>
  <si>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</si>
  <si>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</si>
  <si>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</si>
  <si>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</si>
  <si>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</si>
  <si>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</si>
  <si>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</si>
  <si>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</si>
  <si>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</si>
  <si>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</si>
  <si>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</si>
  <si>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</si>
  <si>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</si>
  <si>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</si>
  <si>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</si>
  <si>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</si>
  <si>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</si>
  <si>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</si>
  <si>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</si>
  <si>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</si>
  <si>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</si>
  <si>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</si>
  <si>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</si>
  <si>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</si>
  <si>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</si>
  <si>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</si>
  <si>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</si>
  <si>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</si>
  <si>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</si>
  <si>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</si>
  <si>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</si>
  <si>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</si>
  <si>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</si>
  <si>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</si>
  <si>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</si>
  <si>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</si>
  <si>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</si>
  <si>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</si>
  <si>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</si>
  <si>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</si>
  <si>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</si>
  <si>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</si>
  <si>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</si>
  <si>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</si>
  <si>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</si>
  <si>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</si>
  <si>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</si>
  <si>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</si>
  <si>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</si>
  <si>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</si>
  <si>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</si>
  <si>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</si>
  <si>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</si>
  <si>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</si>
  <si>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</si>
  <si>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</si>
  <si>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</si>
  <si>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</si>
  <si>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</si>
  <si>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</si>
  <si>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</si>
  <si>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</si>
  <si>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</si>
  <si>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</si>
  <si>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</si>
  <si>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</si>
  <si>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</si>
  <si>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</si>
  <si>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</si>
  <si>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</si>
  <si>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</si>
  <si>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</si>
  <si>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</si>
  <si>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</si>
  <si>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</si>
  <si>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</si>
  <si>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</si>
  <si>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</si>
  <si>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</si>
  <si>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</si>
  <si>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</si>
  <si>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</si>
  <si>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</si>
  <si>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</si>
  <si>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</si>
  <si>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</si>
  <si>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</si>
  <si>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</si>
  <si>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</si>
  <si>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</si>
  <si>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</si>
  <si>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</si>
  <si>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</si>
  <si>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</si>
  <si>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</si>
  <si>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</si>
  <si>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</si>
  <si>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</si>
  <si>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</si>
  <si>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</si>
  <si>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</si>
  <si>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</si>
  <si>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</si>
  <si>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</si>
  <si>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</si>
  <si>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</si>
  <si>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</si>
  <si>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</si>
  <si>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</si>
  <si>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</si>
  <si>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</si>
  <si>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</si>
  <si>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</si>
  <si>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</si>
  <si>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</si>
  <si>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</si>
  <si>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</si>
  <si>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</si>
  <si>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</si>
  <si>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</si>
  <si>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</si>
  <si>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</si>
  <si>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</si>
  <si>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</si>
  <si>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</si>
  <si>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</si>
  <si>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</si>
  <si>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</si>
  <si>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</si>
  <si>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</si>
  <si>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</si>
  <si>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</si>
  <si>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</si>
  <si>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</si>
  <si>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</si>
  <si>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</si>
  <si>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</si>
  <si>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</si>
  <si>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</si>
  <si>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</si>
  <si>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</si>
  <si>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</si>
  <si>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</si>
  <si>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</si>
  <si>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</si>
  <si>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</si>
  <si>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</si>
  <si>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</si>
  <si>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</si>
  <si>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</si>
  <si>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</si>
  <si>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</si>
  <si>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</si>
  <si>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</si>
  <si>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</si>
  <si>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</si>
  <si>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</si>
  <si>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</si>
  <si>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</si>
  <si>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</si>
  <si>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</si>
  <si>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</si>
  <si>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</si>
  <si>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</si>
  <si>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</si>
  <si>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</si>
  <si>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</si>
  <si>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</si>
  <si>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</si>
  <si>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</si>
  <si>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</si>
  <si>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</si>
  <si>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</si>
  <si>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</si>
  <si>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</si>
  <si>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</si>
  <si>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</si>
  <si>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</si>
  <si>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</si>
  <si>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</si>
  <si>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</si>
  <si>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</si>
  <si>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</si>
  <si>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</si>
  <si>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</si>
  <si>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</si>
  <si>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</si>
  <si>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</si>
  <si>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</si>
  <si>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</si>
  <si>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</si>
  <si>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</si>
  <si>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</si>
  <si>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</si>
  <si>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</si>
  <si>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</si>
  <si>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</si>
  <si>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</si>
  <si>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</si>
  <si>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</si>
  <si>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</si>
  <si>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</si>
  <si>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</si>
  <si>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</si>
  <si>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</si>
  <si>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</si>
  <si>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</si>
  <si>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</si>
  <si>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</si>
  <si>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</si>
  <si>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</si>
  <si>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</si>
  <si>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</si>
  <si>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</si>
  <si>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</si>
  <si>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</si>
  <si>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</si>
  <si>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</si>
  <si>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</si>
  <si>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</si>
  <si>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</si>
  <si>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</si>
  <si>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</si>
  <si>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</si>
  <si>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</si>
  <si>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</si>
  <si>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</si>
  <si>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</si>
  <si>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</si>
  <si>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</si>
  <si>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</si>
  <si>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</si>
  <si>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</si>
  <si>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</si>
  <si>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</si>
  <si>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</si>
  <si>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</si>
  <si>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</si>
  <si>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</si>
  <si>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</si>
  <si>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</si>
  <si>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</si>
  <si>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</si>
  <si>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</si>
  <si>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</si>
  <si>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</si>
  <si>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</si>
  <si>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</si>
  <si>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</si>
  <si>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</si>
  <si>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</si>
  <si>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</si>
  <si>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</si>
  <si>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</si>
  <si>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</si>
  <si>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</si>
  <si>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</si>
  <si>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</si>
  <si>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</si>
  <si>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</si>
  <si>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</si>
  <si>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</si>
  <si>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</si>
  <si>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</si>
  <si>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</si>
  <si>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</si>
  <si>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</si>
  <si>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</si>
  <si>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</si>
  <si>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</si>
  <si>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</si>
  <si>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</si>
  <si>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</si>
  <si>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</si>
  <si>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</si>
  <si>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</si>
  <si>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</si>
  <si>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</si>
  <si>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</si>
  <si>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</si>
  <si>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</si>
  <si>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</si>
  <si>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</si>
  <si>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</si>
  <si>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</si>
  <si>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</si>
  <si>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</si>
  <si>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</si>
  <si>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</si>
  <si>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</si>
  <si>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</si>
  <si>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</si>
  <si>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</si>
  <si>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</si>
  <si>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</si>
  <si>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</si>
  <si>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</si>
  <si>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</si>
  <si>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</si>
  <si>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</si>
  <si>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</si>
  <si>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</si>
  <si>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</si>
  <si>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</si>
  <si>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</si>
  <si>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</si>
  <si>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</si>
  <si>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</si>
  <si>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</si>
  <si>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</si>
  <si>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</si>
  <si>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</si>
  <si>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</si>
  <si>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</si>
  <si>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</si>
  <si>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</si>
  <si>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</si>
  <si>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</si>
  <si>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</si>
  <si>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</si>
  <si>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</si>
  <si>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</si>
  <si>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</si>
  <si>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</si>
  <si>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</si>
  <si>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</si>
  <si>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</si>
  <si>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</si>
  <si>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</si>
  <si>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</si>
  <si>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</si>
  <si>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</si>
  <si>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</si>
  <si>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</si>
  <si>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</si>
  <si>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</si>
  <si>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</si>
  <si>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</si>
  <si>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</si>
  <si>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</si>
  <si>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</si>
  <si>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</si>
  <si>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</si>
  <si>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</si>
  <si>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</si>
  <si>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</si>
  <si>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</si>
  <si>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</si>
  <si>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</si>
  <si>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</si>
  <si>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</si>
  <si>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</si>
  <si>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</si>
  <si>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</si>
  <si>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</si>
  <si>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</si>
  <si>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</si>
  <si>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</si>
  <si>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</si>
  <si>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</si>
  <si>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</si>
  <si>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</si>
  <si>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</si>
  <si>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</si>
  <si>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</si>
  <si>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</si>
  <si>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</si>
  <si>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</si>
  <si>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</si>
  <si>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</si>
  <si>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</si>
  <si>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</si>
  <si>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</si>
  <si>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</si>
  <si>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</si>
  <si>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</si>
  <si>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</si>
  <si>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</si>
  <si>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</si>
  <si>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</si>
  <si>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</si>
  <si>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</si>
  <si>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</si>
  <si>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</si>
  <si>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</si>
  <si>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</si>
  <si>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</si>
  <si>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</si>
  <si>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</si>
  <si>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</si>
  <si>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</si>
  <si>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</si>
  <si>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</si>
  <si>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</si>
  <si>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</si>
  <si>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</si>
  <si>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</si>
  <si>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</si>
  <si>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</si>
  <si>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</si>
  <si>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</si>
  <si>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</si>
  <si>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</si>
  <si>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</si>
  <si>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</si>
  <si>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</si>
  <si>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</si>
  <si>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</si>
  <si>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</si>
  <si>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</si>
  <si>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</si>
  <si>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</si>
  <si>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</si>
  <si>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</si>
  <si>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</si>
  <si>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</si>
  <si>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</si>
  <si>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</si>
  <si>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</si>
  <si>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</si>
  <si>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</si>
  <si>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</si>
  <si>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</si>
  <si>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</si>
  <si>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</si>
  <si>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</si>
  <si>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</si>
  <si>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</si>
  <si>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</si>
  <si>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</si>
  <si>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</si>
  <si>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</si>
  <si>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</si>
  <si>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</si>
  <si>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</si>
  <si>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</si>
  <si>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</si>
  <si>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</si>
  <si>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</si>
  <si>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</si>
  <si>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</si>
  <si>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</si>
  <si>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</si>
  <si>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</si>
  <si>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</si>
  <si>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</si>
  <si>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</si>
  <si>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</si>
  <si>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</si>
  <si>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</si>
  <si>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</si>
  <si>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</si>
  <si>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</si>
  <si>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</si>
  <si>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</si>
  <si>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</si>
  <si>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</si>
  <si>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</si>
  <si>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</si>
  <si>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</si>
  <si>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</si>
  <si>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</si>
  <si>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</si>
  <si>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</si>
  <si>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</si>
  <si>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</si>
  <si>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</si>
  <si>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</si>
  <si>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</si>
  <si>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</si>
  <si>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</si>
  <si>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</si>
  <si>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</si>
  <si>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</si>
  <si>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</si>
  <si>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</si>
  <si>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</si>
  <si>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</si>
  <si>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</si>
  <si>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</si>
  <si>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</si>
  <si>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</si>
  <si>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</si>
  <si>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</si>
  <si>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</si>
  <si>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</si>
  <si>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</si>
  <si>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</si>
  <si>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</si>
  <si>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</si>
  <si>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</si>
  <si>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</si>
  <si>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</si>
  <si>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</si>
  <si>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</si>
  <si>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</si>
  <si>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</si>
  <si>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</si>
  <si>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</si>
  <si>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</si>
  <si>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</si>
  <si>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</si>
  <si>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</si>
  <si>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</si>
  <si>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</si>
  <si>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</si>
  <si>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</si>
  <si>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</si>
  <si>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</si>
  <si>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</si>
  <si>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</si>
  <si>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</si>
  <si>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</si>
  <si>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</si>
  <si>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</si>
  <si>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</si>
  <si>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</si>
  <si>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</si>
  <si>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</si>
  <si>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</si>
  <si>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</si>
  <si>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</si>
  <si>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</si>
  <si>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</si>
  <si>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</si>
  <si>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</si>
  <si>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</si>
  <si>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</si>
  <si>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</si>
  <si>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</si>
  <si>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</si>
  <si>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</si>
  <si>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</si>
  <si>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</si>
  <si>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</si>
  <si>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</si>
  <si>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</si>
  <si>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</si>
  <si>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</si>
  <si>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</si>
  <si>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</si>
  <si>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</si>
  <si>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</si>
  <si>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</si>
  <si>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</si>
  <si>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</si>
  <si>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</si>
  <si>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</si>
  <si>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</si>
  <si>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</si>
  <si>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</si>
  <si>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</si>
  <si>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</si>
  <si>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</si>
  <si>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</si>
  <si>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</si>
  <si>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</si>
  <si>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</si>
  <si>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</si>
  <si>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</si>
  <si>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</si>
  <si>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</si>
  <si>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</si>
  <si>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</si>
  <si>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</si>
  <si>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</si>
  <si>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</si>
  <si>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</si>
  <si>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</si>
  <si>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</si>
  <si>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</si>
  <si>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</si>
  <si>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</si>
  <si>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</si>
  <si>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</si>
  <si>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</si>
  <si>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</si>
  <si>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</si>
  <si>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</si>
  <si>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</si>
  <si>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</si>
  <si>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</si>
  <si>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</si>
  <si>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</si>
  <si>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</si>
  <si>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</si>
  <si>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</si>
  <si>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</si>
  <si>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</si>
  <si>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</si>
  <si>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</si>
  <si>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</si>
  <si>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</si>
  <si>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</si>
  <si>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</si>
  <si>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</si>
  <si>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</si>
  <si>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</si>
  <si>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</si>
  <si>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</si>
  <si>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</si>
  <si>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</si>
  <si>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</si>
  <si>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</si>
  <si>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</si>
  <si>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</si>
  <si>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</si>
  <si>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</si>
  <si>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</si>
  <si>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</si>
  <si>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</si>
  <si>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</si>
  <si>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</si>
  <si>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</si>
  <si>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</si>
  <si>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</si>
  <si>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</si>
  <si>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</si>
  <si>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</si>
  <si>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</si>
  <si>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</si>
  <si>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</si>
  <si>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</si>
  <si>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</si>
  <si>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</si>
  <si>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</si>
  <si>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</si>
  <si>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</si>
  <si>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</si>
  <si>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</si>
  <si>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</si>
  <si>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</si>
  <si>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</si>
  <si>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</si>
  <si>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</si>
  <si>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</si>
  <si>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</si>
  <si>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</si>
  <si>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</si>
  <si>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</si>
  <si>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</si>
  <si>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</si>
  <si>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</si>
  <si>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</si>
  <si>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</si>
  <si>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</si>
  <si>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</si>
  <si>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</si>
  <si>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</si>
  <si>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</si>
  <si>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</si>
  <si>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</si>
  <si>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</si>
  <si>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</si>
  <si>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</si>
  <si>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</si>
  <si>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</si>
  <si>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</si>
  <si>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</si>
  <si>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</si>
  <si>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</si>
  <si>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</si>
  <si>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</si>
  <si>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</si>
  <si>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</si>
  <si>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</si>
  <si>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</si>
  <si>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</si>
  <si>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</si>
  <si>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</si>
  <si>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</si>
  <si>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</si>
  <si>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</si>
  <si>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</si>
  <si>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</si>
  <si>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</si>
  <si>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</si>
  <si>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</si>
  <si>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</si>
  <si>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</si>
  <si>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</si>
  <si>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</si>
  <si>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</si>
  <si>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</si>
  <si>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</si>
  <si>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</si>
  <si>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</si>
  <si>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</si>
  <si>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</si>
  <si>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</si>
  <si>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</si>
  <si>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</si>
  <si>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</si>
  <si>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</si>
  <si>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</si>
  <si>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</si>
  <si>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</si>
  <si>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</si>
  <si>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</si>
  <si>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</si>
  <si>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</si>
  <si>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</si>
  <si>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</si>
  <si>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</si>
  <si>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</si>
  <si>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</si>
  <si>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</si>
  <si>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</si>
  <si>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</si>
  <si>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</si>
  <si>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</si>
  <si>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</si>
  <si>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</si>
  <si>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</si>
  <si>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</si>
  <si>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</si>
  <si>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</si>
  <si>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</si>
  <si>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</si>
  <si>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</si>
  <si>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</si>
  <si>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</si>
  <si>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</si>
  <si>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</si>
  <si>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</si>
  <si>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</si>
  <si>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</si>
  <si>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</si>
  <si>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</si>
  <si>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</si>
  <si>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</si>
  <si>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</si>
  <si>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</si>
  <si>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</si>
  <si>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</si>
  <si>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</si>
  <si>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</si>
  <si>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</si>
  <si>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</si>
  <si>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</si>
  <si>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</si>
  <si>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</si>
  <si>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</si>
  <si>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</si>
  <si>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</si>
  <si>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</si>
  <si>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</si>
  <si>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</si>
  <si>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</si>
  <si>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</si>
  <si>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</si>
  <si>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</si>
  <si>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</si>
  <si>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</si>
  <si>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</si>
  <si>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</si>
  <si>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</si>
  <si>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</si>
  <si>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</si>
  <si>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</si>
  <si>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</si>
  <si>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</si>
  <si>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</si>
  <si>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</si>
  <si>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</si>
  <si>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</si>
  <si>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</si>
  <si>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</si>
  <si>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</si>
  <si>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</si>
  <si>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</si>
  <si>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</si>
  <si>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</si>
  <si>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</si>
  <si>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</si>
  <si>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</si>
  <si>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</si>
  <si>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</si>
  <si>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</si>
  <si>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</si>
  <si>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</si>
  <si>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</si>
  <si>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</si>
  <si>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</si>
  <si>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</si>
  <si>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</si>
  <si>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</si>
  <si>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</si>
  <si>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</si>
  <si>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</si>
  <si>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</si>
  <si>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</si>
  <si>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</si>
  <si>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</si>
  <si>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</si>
  <si>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</si>
  <si>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</si>
  <si>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</si>
  <si>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</si>
  <si>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</si>
  <si>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</si>
  <si>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</si>
  <si>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</si>
  <si>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</si>
  <si>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</si>
  <si>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</si>
  <si>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</si>
  <si>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</si>
  <si>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</si>
  <si>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</si>
  <si>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</si>
  <si>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</si>
  <si>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</si>
  <si>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</si>
  <si>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</si>
  <si>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</si>
  <si>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</si>
  <si>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</si>
  <si>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</si>
  <si>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</si>
  <si>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</si>
  <si>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</si>
  <si>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</si>
  <si>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</si>
  <si>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</si>
  <si>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</si>
  <si>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</si>
  <si>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</si>
  <si>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</si>
  <si>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</si>
  <si>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</si>
  <si>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</si>
  <si>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</si>
  <si>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</si>
  <si>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</si>
  <si>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</si>
  <si>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</si>
  <si>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</si>
  <si>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</si>
  <si>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</si>
  <si>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</si>
  <si>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</si>
  <si>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</si>
  <si>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</si>
  <si>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</si>
  <si>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</si>
  <si>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</si>
  <si>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</si>
  <si>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</si>
  <si>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</si>
  <si>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</si>
  <si>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</si>
  <si>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</si>
  <si>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</si>
  <si>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</si>
  <si>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</si>
  <si>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</si>
  <si>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</si>
  <si>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</si>
  <si>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</si>
  <si>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</si>
  <si>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</si>
  <si>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</si>
  <si>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</si>
  <si>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</si>
  <si>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</si>
  <si>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</si>
  <si>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</si>
  <si>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</si>
  <si>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</si>
  <si>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</si>
  <si>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</si>
  <si>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</si>
  <si>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</si>
  <si>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</si>
  <si>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</si>
  <si>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</si>
  <si>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</si>
  <si>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</si>
  <si>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</si>
  <si>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</si>
  <si>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</si>
  <si>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</si>
  <si>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</si>
  <si>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</si>
  <si>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</si>
  <si>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</si>
  <si>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</si>
  <si>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</si>
  <si>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</si>
  <si>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</si>
  <si>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</si>
  <si>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</si>
  <si>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</si>
  <si>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</si>
  <si>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</si>
  <si>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</si>
  <si>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</si>
  <si>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</si>
  <si>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</si>
  <si>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</si>
  <si>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</si>
  <si>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</si>
  <si>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</si>
  <si>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</si>
  <si>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</si>
  <si>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</si>
  <si>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</si>
  <si>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</si>
  <si>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</si>
  <si>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</si>
  <si>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</si>
  <si>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</si>
  <si>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</si>
  <si>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</si>
  <si>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</si>
  <si>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</si>
  <si>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</si>
  <si>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</si>
  <si>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</si>
  <si>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</si>
  <si>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</si>
  <si>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</si>
  <si>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</si>
  <si>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</si>
  <si>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</si>
  <si>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</si>
  <si>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</si>
  <si>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</si>
  <si>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</si>
  <si>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</si>
  <si>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</si>
  <si>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</si>
  <si>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</si>
  <si>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</si>
  <si>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</si>
  <si>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</si>
  <si>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</si>
  <si>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</si>
  <si>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</si>
  <si>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</si>
  <si>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</si>
  <si>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</si>
  <si>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</si>
  <si>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</si>
  <si>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</si>
  <si>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</si>
  <si>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</si>
  <si>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</si>
  <si>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</si>
  <si>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</si>
  <si>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</si>
  <si>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</si>
  <si>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</si>
  <si>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</si>
  <si>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</si>
  <si>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</si>
  <si>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</si>
  <si>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</si>
  <si>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</si>
  <si>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</si>
  <si>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</si>
  <si>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</si>
  <si>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</si>
  <si>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</si>
  <si>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</si>
  <si>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</si>
  <si>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</si>
  <si>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</si>
  <si>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</si>
  <si>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</si>
  <si>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</si>
  <si>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</si>
  <si>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</si>
  <si>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</si>
  <si>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</si>
  <si>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</si>
  <si>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</si>
  <si>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</si>
  <si>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</si>
  <si>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</si>
  <si>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</si>
  <si>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</si>
  <si>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</si>
  <si>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</si>
  <si>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</si>
  <si>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</si>
  <si>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</si>
  <si>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</si>
  <si>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</si>
  <si>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</si>
  <si>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</si>
  <si>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</si>
  <si>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</si>
  <si>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</si>
  <si>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</si>
  <si>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</si>
  <si>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</si>
  <si>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</si>
  <si>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</si>
  <si>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</si>
  <si>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</si>
  <si>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</si>
  <si>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</si>
  <si>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</si>
  <si>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</si>
  <si>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</si>
  <si>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</si>
  <si>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</si>
  <si>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</si>
  <si>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</si>
  <si>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</si>
  <si>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</si>
  <si>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</si>
  <si>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</si>
  <si>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</si>
  <si>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</si>
  <si>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</si>
  <si>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</si>
  <si>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</si>
  <si>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</si>
  <si>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</si>
  <si>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</si>
  <si>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</si>
  <si>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</si>
  <si>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</si>
  <si>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</si>
  <si>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</si>
  <si>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</si>
  <si>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</si>
  <si>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</si>
  <si>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</si>
  <si>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</si>
  <si>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</si>
  <si>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</si>
  <si>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</si>
  <si>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</si>
  <si>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</si>
  <si>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</si>
  <si>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</si>
  <si>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</si>
  <si>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</si>
  <si>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</si>
  <si>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</si>
  <si>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</si>
  <si>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</si>
  <si>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</si>
  <si>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</si>
  <si>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</si>
  <si>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</si>
  <si>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</si>
  <si>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</si>
  <si>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</si>
  <si>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</si>
  <si>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</si>
  <si>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</si>
  <si>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</si>
  <si>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</si>
  <si>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</si>
  <si>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</si>
  <si>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</si>
  <si>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</si>
  <si>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</si>
  <si>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</si>
  <si>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</si>
  <si>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</si>
  <si>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</si>
  <si>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</si>
  <si>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</si>
  <si>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</si>
  <si>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</si>
  <si>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</si>
  <si>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</si>
  <si>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</si>
  <si>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</si>
  <si>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</si>
  <si>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</si>
  <si>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</si>
  <si>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</si>
  <si>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</si>
  <si>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</si>
  <si>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</si>
  <si>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</si>
  <si>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</si>
  <si>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</si>
  <si>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</si>
  <si>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</si>
  <si>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</si>
  <si>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</si>
  <si>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</si>
  <si>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</si>
  <si>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</si>
  <si>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</si>
  <si>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</si>
  <si>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</si>
  <si>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</si>
  <si>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</si>
  <si>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</si>
  <si>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</si>
  <si>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</si>
  <si>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</si>
  <si>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</si>
  <si>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</si>
  <si>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</si>
  <si>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</si>
  <si>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</si>
  <si>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</si>
  <si>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</si>
  <si>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</si>
  <si>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</si>
  <si>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</si>
  <si>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</si>
  <si>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</si>
  <si>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</si>
  <si>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</si>
  <si>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</si>
  <si>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</si>
  <si>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</si>
  <si>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</si>
  <si>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</si>
  <si>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</si>
  <si>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</si>
  <si>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</si>
  <si>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</si>
  <si>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</si>
  <si>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</si>
  <si>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</si>
  <si>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</si>
  <si>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</si>
  <si>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</si>
  <si>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</si>
  <si>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</si>
  <si>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</si>
  <si>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</si>
  <si>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</si>
  <si>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</si>
  <si>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</si>
  <si>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</si>
  <si>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</si>
  <si>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</si>
  <si>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</si>
  <si>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</si>
  <si>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</si>
  <si>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</si>
  <si>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</si>
  <si>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</si>
  <si>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</si>
  <si>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</si>
  <si>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</si>
  <si>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</si>
  <si>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</si>
  <si>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</si>
  <si>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</si>
  <si>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</si>
  <si>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</si>
  <si>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</si>
  <si>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</si>
  <si>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</si>
  <si>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</si>
  <si>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</si>
  <si>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</si>
  <si>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</si>
  <si>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</si>
  <si>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</si>
  <si>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</si>
  <si>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</si>
  <si>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</si>
  <si>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</si>
  <si>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</si>
  <si>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</si>
  <si>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</si>
  <si>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</si>
  <si>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</si>
  <si>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</si>
  <si>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</si>
  <si>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</si>
  <si>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</si>
  <si>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</si>
  <si>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</si>
  <si>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</si>
  <si>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</si>
  <si>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</si>
  <si>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</si>
  <si>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</si>
  <si>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</si>
  <si>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</si>
  <si>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</si>
  <si>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</si>
  <si>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</si>
  <si>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</si>
  <si>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</si>
  <si>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</si>
  <si>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</si>
  <si>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</si>
  <si>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</si>
  <si>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</si>
  <si>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</si>
  <si>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</si>
  <si>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</si>
  <si>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</si>
  <si>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</si>
  <si>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</si>
  <si>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</si>
  <si>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</si>
  <si>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</si>
  <si>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</si>
  <si>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</si>
  <si>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</si>
  <si>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</si>
  <si>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</si>
  <si>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</si>
  <si>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</si>
  <si>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</si>
  <si>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</si>
  <si>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</si>
  <si>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</si>
  <si>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</si>
  <si>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</si>
  <si>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</si>
  <si>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</si>
  <si>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</si>
  <si>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</si>
  <si>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</si>
  <si>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</si>
  <si>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</si>
  <si>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</si>
  <si>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</si>
  <si>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</si>
  <si>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</si>
  <si>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</si>
  <si>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</si>
  <si>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</si>
  <si>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</si>
  <si>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</si>
  <si>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</si>
  <si>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</si>
  <si>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</si>
  <si>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</si>
  <si>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</si>
  <si>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</si>
  <si>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</si>
  <si>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</si>
  <si>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</si>
  <si>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</si>
  <si>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</si>
  <si>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</si>
  <si>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</si>
  <si>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</si>
  <si>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</si>
  <si>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</si>
  <si>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</si>
  <si>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</si>
  <si>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</si>
  <si>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</si>
  <si>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</si>
  <si>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</si>
  <si>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</si>
  <si>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</si>
  <si>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</si>
  <si>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</si>
  <si>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</si>
  <si>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</si>
  <si>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</si>
  <si>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</si>
  <si>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</si>
  <si>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</si>
  <si>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</si>
  <si>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</si>
  <si>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</si>
  <si>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</si>
  <si>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</si>
  <si>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</si>
  <si>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</si>
  <si>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</si>
  <si>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</si>
  <si>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</si>
  <si>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</si>
  <si>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</si>
  <si>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</si>
  <si>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</si>
  <si>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</si>
  <si>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</si>
  <si>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</si>
  <si>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</si>
  <si>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</si>
  <si>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</si>
  <si>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</si>
  <si>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</si>
  <si>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</si>
  <si>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</si>
  <si>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</si>
  <si>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</si>
  <si>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</si>
  <si>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</si>
  <si>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</si>
  <si>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</si>
  <si>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</si>
  <si>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</si>
  <si>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</si>
  <si>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</si>
  <si>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</si>
  <si>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</si>
  <si>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</si>
  <si>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</si>
  <si>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</si>
  <si>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</si>
  <si>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</si>
  <si>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</si>
  <si>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</si>
  <si>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</si>
  <si>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</si>
  <si>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</si>
  <si>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</si>
  <si>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</si>
  <si>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</si>
  <si>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</si>
  <si>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</si>
  <si>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</si>
  <si>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</si>
  <si>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</si>
  <si>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</si>
  <si>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</si>
  <si>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</si>
  <si>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</si>
  <si>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</si>
  <si>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</si>
  <si>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</si>
  <si>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</si>
  <si>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</si>
  <si>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</si>
  <si>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</si>
  <si>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</si>
  <si>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</si>
  <si>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</si>
  <si>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</si>
  <si>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</si>
  <si>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</si>
  <si>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</si>
  <si>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</si>
  <si>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</si>
  <si>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</si>
  <si>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</si>
  <si>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</si>
  <si>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</si>
  <si>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</si>
  <si>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</si>
  <si>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</si>
  <si>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</si>
  <si>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</si>
  <si>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</si>
  <si>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</si>
  <si>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</si>
  <si>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</si>
  <si>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</si>
  <si>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</si>
  <si>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</si>
  <si>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</si>
  <si>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</si>
  <si>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</si>
  <si>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</si>
  <si>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</si>
  <si>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</si>
  <si>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</si>
  <si>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</si>
  <si>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</si>
  <si>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</si>
  <si>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</si>
  <si>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</si>
  <si>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</si>
  <si>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</si>
  <si>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</si>
  <si>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</si>
  <si>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</si>
  <si>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</si>
  <si>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</si>
  <si>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</si>
  <si>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</si>
  <si>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</si>
  <si>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</si>
  <si>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</si>
  <si>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</si>
  <si>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</si>
  <si>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</si>
  <si>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</si>
  <si>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</si>
  <si>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</si>
  <si>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</si>
  <si>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</si>
  <si>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</si>
  <si>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</si>
  <si>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</si>
  <si>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</si>
  <si>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</si>
  <si>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</si>
  <si>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</si>
  <si>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</si>
  <si>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</si>
  <si>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</si>
  <si>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</si>
  <si>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</si>
  <si>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</si>
  <si>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</si>
  <si>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</si>
  <si>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</si>
  <si>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</si>
  <si>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</si>
  <si>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</si>
  <si>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</si>
  <si>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</si>
  <si>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</si>
  <si>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</si>
  <si>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</si>
  <si>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</si>
  <si>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</si>
  <si>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</si>
  <si>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</si>
  <si>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</si>
  <si>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</si>
  <si>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</si>
  <si>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</si>
  <si>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</si>
  <si>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</si>
  <si>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</si>
  <si>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</si>
  <si>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</si>
  <si>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</si>
  <si>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</si>
  <si>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</si>
  <si>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</si>
  <si>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</si>
  <si>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</si>
  <si>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</si>
  <si>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</si>
  <si>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</si>
  <si>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</si>
  <si>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</si>
  <si>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</si>
  <si>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</si>
  <si>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</si>
  <si>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</si>
  <si>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</si>
  <si>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</si>
  <si>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</si>
  <si>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</si>
  <si>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</si>
  <si>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</si>
  <si>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</si>
  <si>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</si>
  <si>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</si>
  <si>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</si>
  <si>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</si>
  <si>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</si>
  <si>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</si>
  <si>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</si>
  <si>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</si>
  <si>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</si>
  <si>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</si>
  <si>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</si>
  <si>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</si>
  <si>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</si>
  <si>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</si>
  <si>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</si>
  <si>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</si>
  <si>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</si>
  <si>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</si>
  <si>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</si>
  <si>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</si>
  <si>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</si>
  <si>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</si>
  <si>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</si>
  <si>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</si>
  <si>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</si>
  <si>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</si>
  <si>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</si>
  <si>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</si>
  <si>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</si>
  <si>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</si>
  <si>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</si>
  <si>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</si>
  <si>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</si>
  <si>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</si>
  <si>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</si>
  <si>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</si>
  <si>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</si>
  <si>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</si>
  <si>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</si>
  <si>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</si>
  <si>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</si>
  <si>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</si>
  <si>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</si>
  <si>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</si>
  <si>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</si>
  <si>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</si>
  <si>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</si>
  <si>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</si>
  <si>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</si>
  <si>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</si>
  <si>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</si>
  <si>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</si>
  <si>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</si>
  <si>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</si>
  <si>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</si>
  <si>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</si>
  <si>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</si>
  <si>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</si>
  <si>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</si>
  <si>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</si>
  <si>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</si>
  <si>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</si>
  <si>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</si>
  <si>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</si>
  <si>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</si>
  <si>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</si>
  <si>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</si>
  <si>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</si>
  <si>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</si>
  <si>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</si>
  <si>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</si>
  <si>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</si>
  <si>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</si>
  <si>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</si>
  <si>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</si>
  <si>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</si>
  <si>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</si>
  <si>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</si>
  <si>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</si>
  <si>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</si>
  <si>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</si>
  <si>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</si>
  <si>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</si>
  <si>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</si>
  <si>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</si>
  <si>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</si>
  <si>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</si>
  <si>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</si>
  <si>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</si>
  <si>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</si>
  <si>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</si>
  <si>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</si>
  <si>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</si>
  <si>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</si>
  <si>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</si>
  <si>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</si>
  <si>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</si>
  <si>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</si>
  <si>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</si>
  <si>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</si>
  <si>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</si>
  <si>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</si>
  <si>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</si>
  <si>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</si>
  <si>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</si>
  <si>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</si>
  <si>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</si>
  <si>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</si>
  <si>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</si>
  <si>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</si>
  <si>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</si>
  <si>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</si>
  <si>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</si>
  <si>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</si>
  <si>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</si>
  <si>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</si>
  <si>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</si>
  <si>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</si>
  <si>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</si>
  <si>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</si>
  <si>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</si>
  <si>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</si>
  <si>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</si>
  <si>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</si>
  <si>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</si>
  <si>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</si>
  <si>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</si>
  <si>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</si>
  <si>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</si>
  <si>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</si>
  <si>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</si>
  <si>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</si>
  <si>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</si>
  <si>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</si>
  <si>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</si>
  <si>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</si>
  <si>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</si>
  <si>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</si>
  <si>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</si>
  <si>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</si>
  <si>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</si>
  <si>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</si>
  <si>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</si>
  <si>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</si>
  <si>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</si>
  <si>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</si>
  <si>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</si>
  <si>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</si>
  <si>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</si>
  <si>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</si>
  <si>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</si>
  <si>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</si>
  <si>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</si>
  <si>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</si>
  <si>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</si>
  <si>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</si>
  <si>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</si>
  <si>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</si>
  <si>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</si>
  <si>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</si>
  <si>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</si>
  <si>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</si>
  <si>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</si>
  <si>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</si>
  <si>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</si>
  <si>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</si>
  <si>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</si>
  <si>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</si>
  <si>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</si>
  <si>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</si>
  <si>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</si>
  <si>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</si>
  <si>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</si>
  <si>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</si>
  <si>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</si>
  <si>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</si>
  <si>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</si>
  <si>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</si>
  <si>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</si>
  <si>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</si>
  <si>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</si>
  <si>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</si>
  <si>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</si>
  <si>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</si>
  <si>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</si>
  <si>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</si>
  <si>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</si>
  <si>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</si>
  <si>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</si>
  <si>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</si>
  <si>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</si>
  <si>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</si>
  <si>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</si>
  <si>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</si>
  <si>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</si>
  <si>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</si>
  <si>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</si>
  <si>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</si>
  <si>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</si>
  <si>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</si>
  <si>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</si>
  <si>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</si>
  <si>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</si>
  <si>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</si>
  <si>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</si>
  <si>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</si>
  <si>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</si>
  <si>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</si>
  <si>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</si>
  <si>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</si>
  <si>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</si>
  <si>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</si>
  <si>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</si>
  <si>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</si>
  <si>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</si>
  <si>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</si>
  <si>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</si>
  <si>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</si>
  <si>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</si>
  <si>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</si>
  <si>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</si>
  <si>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</si>
  <si>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</si>
  <si>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</si>
  <si>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</si>
  <si>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</si>
  <si>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</si>
  <si>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</si>
  <si>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</si>
  <si>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</si>
  <si>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</si>
  <si>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</si>
  <si>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</si>
  <si>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</si>
  <si>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</si>
  <si>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</si>
  <si>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</si>
  <si>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</si>
  <si>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</si>
  <si>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</si>
  <si>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</si>
  <si>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</si>
  <si>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</si>
  <si>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</si>
  <si>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</si>
  <si>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</si>
  <si>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</si>
  <si>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</si>
  <si>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</si>
  <si>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</si>
  <si>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</si>
  <si>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</si>
  <si>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</si>
  <si>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</si>
  <si>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</si>
  <si>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</si>
  <si>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</si>
  <si>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</si>
  <si>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</si>
  <si>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</si>
  <si>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</si>
  <si>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</si>
  <si>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</si>
  <si>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</si>
  <si>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</si>
  <si>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</si>
  <si>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</si>
  <si>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</si>
  <si>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</si>
  <si>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</si>
  <si>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</si>
  <si>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</si>
  <si>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</si>
  <si>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</si>
  <si>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</si>
  <si>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</si>
  <si>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</si>
  <si>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</si>
  <si>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</si>
  <si>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</si>
  <si>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</si>
  <si>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</si>
  <si>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</si>
  <si>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</si>
  <si>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</si>
  <si>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</si>
  <si>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</si>
  <si>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</si>
  <si>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</si>
  <si>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</si>
  <si>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</si>
  <si>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</si>
  <si>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</si>
  <si>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</si>
  <si>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</si>
  <si>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</si>
  <si>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</si>
  <si>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</si>
  <si>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</si>
  <si>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</si>
  <si>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</si>
  <si>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</si>
  <si>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</si>
  <si>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</si>
  <si>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</si>
  <si>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</si>
  <si>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</si>
  <si>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</si>
  <si>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</si>
  <si>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</si>
  <si>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</si>
  <si>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</si>
  <si>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</si>
  <si>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</si>
  <si>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</si>
  <si>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</si>
  <si>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</si>
  <si>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</si>
  <si>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</si>
  <si>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</si>
  <si>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</si>
  <si>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</si>
  <si>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</si>
  <si>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</si>
  <si>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</si>
  <si>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</si>
  <si>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</si>
  <si>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</si>
  <si>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</si>
  <si>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</si>
  <si>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</si>
  <si>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</si>
  <si>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</si>
  <si>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</si>
  <si>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</si>
  <si>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</si>
  <si>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</si>
  <si>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</si>
  <si>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</si>
  <si>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</si>
  <si>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</si>
  <si>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</si>
  <si>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</si>
  <si>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</si>
  <si>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</si>
  <si>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</si>
  <si>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</si>
  <si>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</si>
  <si>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</si>
  <si>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</si>
  <si>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</si>
  <si>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</si>
  <si>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</si>
  <si>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</si>
  <si>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</si>
  <si>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</si>
  <si>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</si>
  <si>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</si>
  <si>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</si>
  <si>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</si>
  <si>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</si>
  <si>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</si>
  <si>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</si>
  <si>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</si>
  <si>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</si>
  <si>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</si>
  <si>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</si>
  <si>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</si>
  <si>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</si>
  <si>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</si>
  <si>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</si>
  <si>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</si>
  <si>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</si>
  <si>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</si>
  <si>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</si>
  <si>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</si>
  <si>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</si>
  <si>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</si>
  <si>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</si>
  <si>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</si>
  <si>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</si>
  <si>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</si>
  <si>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</si>
  <si>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</si>
  <si>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</si>
  <si>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</si>
  <si>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</si>
  <si>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</si>
  <si>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</si>
  <si>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</si>
  <si>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</si>
  <si>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</si>
  <si>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</si>
  <si>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</si>
  <si>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</si>
  <si>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</si>
  <si>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</si>
  <si>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</si>
  <si>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</si>
  <si>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</si>
  <si>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</si>
  <si>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</si>
  <si>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</si>
  <si>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</si>
  <si>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</si>
  <si>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</si>
  <si>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</si>
  <si>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</si>
  <si>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</si>
  <si>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</si>
  <si>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</si>
  <si>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</si>
  <si>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</si>
  <si>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</si>
  <si>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</si>
  <si>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</si>
  <si>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</si>
  <si>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</si>
  <si>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</si>
  <si>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</si>
  <si>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</si>
  <si>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</si>
  <si>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</si>
  <si>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</si>
  <si>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</si>
  <si>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</si>
  <si>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</si>
  <si>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</si>
  <si>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</si>
  <si>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</si>
  <si>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</si>
  <si>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</si>
  <si>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</si>
  <si>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</si>
  <si>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</si>
  <si>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</si>
  <si>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</si>
  <si>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</si>
  <si>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</si>
  <si>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</si>
  <si>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</si>
  <si>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</si>
  <si>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</si>
  <si>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</si>
  <si>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</si>
  <si>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</si>
  <si>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</si>
  <si>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</si>
  <si>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</si>
  <si>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</si>
  <si>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</si>
  <si>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</si>
  <si>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</si>
  <si>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</si>
  <si>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</si>
  <si>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</si>
  <si>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</si>
  <si>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</si>
  <si>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</si>
  <si>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</si>
  <si>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</si>
  <si>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</si>
  <si>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</si>
  <si>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</si>
  <si>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</si>
  <si>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</si>
  <si>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</si>
  <si>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</si>
  <si>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</si>
  <si>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</si>
  <si>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</si>
  <si>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</si>
  <si>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</si>
  <si>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</si>
  <si>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</si>
  <si>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</si>
  <si>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</si>
  <si>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</si>
  <si>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</si>
  <si>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</si>
  <si>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</si>
  <si>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</si>
  <si>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</si>
  <si>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</si>
  <si>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</si>
  <si>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</si>
  <si>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</si>
  <si>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</si>
  <si>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</si>
  <si>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</si>
  <si>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</si>
  <si>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</si>
  <si>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</si>
  <si>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</si>
  <si>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</si>
  <si>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</si>
  <si>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</si>
  <si>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</si>
  <si>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</si>
  <si>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</si>
  <si>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</si>
  <si>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</si>
  <si>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</si>
  <si>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</si>
  <si>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</si>
  <si>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</si>
  <si>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</si>
  <si>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</si>
  <si>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</si>
  <si>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</si>
  <si>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</si>
  <si>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</si>
  <si>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</si>
  <si>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</si>
  <si>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</si>
  <si>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</si>
  <si>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</si>
  <si>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</si>
  <si>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</si>
  <si>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</si>
  <si>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</si>
  <si>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</si>
  <si>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</si>
  <si>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</si>
  <si>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</si>
  <si>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</si>
  <si>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</si>
  <si>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</si>
  <si>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</si>
  <si>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</si>
  <si>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</si>
  <si>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</si>
  <si>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</si>
  <si>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</si>
  <si>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</si>
  <si>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</si>
  <si>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</si>
  <si>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</si>
  <si>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</si>
  <si>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</si>
  <si>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</si>
  <si>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</si>
  <si>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</si>
  <si>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</si>
  <si>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</si>
  <si>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</si>
  <si>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</si>
  <si>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</si>
  <si>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</si>
  <si>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</si>
  <si>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</si>
  <si>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</si>
  <si>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</si>
  <si>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</si>
  <si>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</si>
  <si>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</si>
  <si>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</si>
  <si>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</si>
  <si>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</si>
  <si>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</si>
  <si>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</si>
  <si>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</si>
  <si>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</si>
  <si>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</si>
  <si>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</si>
  <si>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</si>
  <si>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</si>
  <si>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</si>
  <si>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</si>
  <si>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</si>
  <si>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</si>
  <si>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</si>
  <si>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</si>
  <si>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</si>
  <si>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</si>
  <si>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</si>
  <si>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</si>
  <si>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</si>
  <si>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</si>
  <si>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</si>
  <si>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</si>
  <si>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</si>
  <si>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</si>
  <si>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</si>
  <si>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</si>
  <si>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</si>
  <si>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</si>
  <si>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</si>
  <si>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</si>
  <si>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</si>
  <si>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</si>
  <si>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</si>
  <si>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</si>
  <si>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</si>
  <si>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</si>
  <si>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</si>
  <si>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</si>
  <si>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</si>
  <si>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</si>
  <si>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</si>
  <si>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</si>
  <si>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</si>
  <si>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</si>
  <si>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</si>
  <si>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</si>
  <si>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</si>
  <si>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</si>
  <si>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</si>
  <si>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</si>
  <si>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</si>
  <si>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</si>
  <si>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</si>
  <si>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</si>
  <si>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</si>
  <si>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</si>
  <si>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</si>
  <si>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</si>
  <si>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</si>
  <si>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</si>
  <si>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</si>
  <si>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</si>
  <si>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</si>
  <si>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</si>
  <si>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</si>
  <si>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</si>
  <si>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</si>
  <si>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</si>
  <si>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</si>
  <si>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</si>
  <si>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</si>
  <si>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</si>
  <si>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</si>
  <si>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</si>
  <si>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</si>
  <si>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</si>
  <si>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</si>
  <si>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</si>
  <si>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</si>
  <si>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</si>
  <si>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</si>
  <si>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</si>
  <si>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</si>
  <si>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</si>
  <si>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</si>
  <si>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</si>
  <si>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</si>
  <si>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</si>
  <si>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</si>
  <si>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</si>
  <si>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</si>
  <si>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</si>
  <si>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</si>
  <si>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</si>
  <si>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</si>
  <si>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</si>
  <si>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</si>
  <si>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</si>
  <si>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</si>
  <si>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</si>
  <si>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</si>
  <si>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</si>
  <si>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</si>
  <si>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</si>
  <si>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</si>
  <si>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</si>
  <si>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</si>
  <si>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</si>
  <si>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</si>
  <si>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</si>
  <si>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</si>
  <si>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</si>
  <si>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</si>
  <si>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</si>
  <si>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</si>
  <si>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</si>
  <si>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</si>
  <si>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</si>
  <si>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</si>
  <si>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</si>
  <si>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</si>
  <si>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</si>
  <si>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</si>
  <si>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</si>
  <si>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</si>
  <si>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</si>
  <si>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</si>
  <si>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</si>
  <si>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</si>
  <si>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</si>
  <si>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</si>
  <si>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</si>
  <si>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</si>
  <si>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</si>
  <si>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</si>
  <si>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</si>
  <si>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</si>
  <si>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</si>
  <si>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</si>
  <si>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</si>
  <si>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</si>
  <si>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</si>
  <si>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</si>
  <si>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</si>
  <si>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</si>
  <si>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</si>
  <si>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</si>
  <si>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</si>
  <si>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</si>
  <si>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</si>
  <si>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</si>
  <si>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</si>
  <si>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</si>
  <si>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</si>
  <si>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</si>
  <si>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</si>
  <si>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</si>
  <si>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</si>
  <si>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</si>
  <si>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</si>
  <si>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</si>
  <si>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</si>
  <si>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</si>
  <si>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</si>
  <si>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</si>
  <si>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</si>
  <si>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</si>
  <si>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</si>
  <si>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</si>
  <si>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</si>
  <si>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</si>
  <si>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</si>
  <si>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</si>
  <si>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</si>
  <si>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</si>
  <si>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</si>
  <si>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</si>
  <si>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</si>
  <si>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</si>
  <si>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</si>
  <si>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</si>
  <si>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</si>
  <si>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</si>
  <si>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</si>
  <si>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</si>
  <si>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</si>
  <si>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</si>
  <si>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</si>
  <si>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</si>
  <si>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</si>
  <si>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</si>
  <si>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</si>
  <si>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</si>
  <si>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</si>
  <si>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</si>
  <si>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</si>
  <si>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</si>
  <si>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</si>
  <si>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</si>
  <si>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</si>
  <si>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</si>
  <si>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</si>
  <si>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</si>
  <si>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</si>
  <si>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</si>
  <si>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</si>
  <si>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</si>
  <si>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</si>
  <si>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</si>
  <si>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</si>
  <si>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</si>
  <si>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</si>
  <si>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</si>
  <si>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</si>
  <si>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</si>
  <si>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</si>
  <si>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</si>
  <si>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</si>
  <si>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</si>
  <si>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</si>
  <si>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</si>
  <si>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</si>
  <si>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</si>
  <si>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</si>
  <si>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</si>
  <si>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</si>
  <si>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</si>
  <si>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</si>
  <si>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</si>
  <si>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</si>
  <si>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</si>
  <si>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</si>
  <si>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</si>
  <si>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</si>
  <si>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</si>
  <si>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</si>
  <si>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</si>
  <si>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</si>
  <si>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</si>
  <si>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</si>
  <si>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</si>
  <si>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</si>
  <si>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</si>
  <si>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</si>
  <si>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</si>
  <si>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</si>
  <si>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</si>
  <si>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</si>
  <si>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</si>
  <si>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</si>
  <si>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</si>
  <si>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</si>
  <si>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</si>
  <si>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</si>
  <si>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</si>
  <si>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</si>
  <si>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</si>
  <si>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</si>
  <si>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</si>
  <si>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</si>
  <si>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</si>
  <si>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</si>
  <si>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</si>
  <si>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</si>
  <si>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</si>
  <si>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</si>
  <si>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</si>
  <si>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</si>
  <si>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</si>
  <si>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</si>
  <si>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</si>
  <si>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</si>
  <si>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</si>
  <si>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</si>
  <si>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</si>
  <si>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</si>
  <si>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</si>
  <si>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</si>
  <si>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</si>
  <si>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</si>
  <si>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</si>
  <si>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</si>
  <si>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</si>
  <si>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</si>
  <si>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</si>
  <si>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</si>
  <si>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</si>
  <si>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</si>
  <si>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</si>
  <si>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</si>
  <si>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</si>
  <si>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</si>
  <si>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</si>
  <si>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</si>
  <si>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</si>
  <si>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</si>
  <si>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</si>
  <si>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</si>
  <si>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</si>
  <si>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</si>
  <si>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</si>
  <si>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</si>
  <si>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</si>
  <si>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</si>
  <si>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</si>
  <si>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</si>
  <si>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</si>
  <si>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</si>
  <si>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</si>
  <si>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</si>
  <si>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</si>
  <si>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</si>
  <si>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</si>
  <si>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</si>
  <si>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</si>
  <si>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</si>
  <si>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</si>
  <si>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</si>
  <si>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</si>
  <si>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</si>
  <si>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</si>
  <si>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</si>
  <si>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</si>
  <si>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</si>
  <si>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</si>
  <si>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</si>
  <si>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</si>
  <si>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</si>
  <si>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</si>
  <si>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</si>
  <si>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</si>
  <si>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</si>
  <si>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</si>
  <si>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</si>
  <si>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</si>
  <si>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</si>
  <si>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</si>
  <si>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</si>
  <si>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</si>
  <si>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</si>
  <si>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</si>
  <si>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</si>
  <si>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</si>
  <si>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</si>
  <si>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</si>
  <si>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</si>
  <si>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</si>
  <si>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</si>
  <si>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</si>
  <si>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</si>
  <si>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</si>
  <si>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</si>
  <si>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</si>
  <si>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</si>
  <si>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</si>
  <si>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</si>
  <si>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</si>
  <si>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</si>
  <si>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</si>
  <si>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</si>
  <si>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</si>
  <si>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</si>
  <si>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</si>
  <si>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</si>
  <si>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</si>
  <si>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</si>
  <si>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</si>
  <si>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</si>
  <si>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</si>
  <si>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</si>
  <si>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</si>
  <si>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</si>
  <si>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</si>
  <si>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</si>
  <si>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</si>
  <si>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</si>
  <si>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</si>
  <si>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</si>
  <si>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</si>
  <si>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</si>
  <si>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</si>
  <si>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</si>
  <si>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</si>
  <si>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</si>
  <si>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</si>
  <si>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</si>
  <si>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</si>
  <si>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</si>
  <si>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</si>
  <si>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</si>
  <si>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</si>
  <si>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</si>
  <si>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</si>
  <si>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</si>
  <si>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</si>
  <si>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</si>
  <si>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</si>
  <si>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</si>
  <si>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</si>
  <si>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</si>
  <si>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</si>
  <si>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</si>
  <si>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</si>
  <si>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</si>
  <si>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</si>
  <si>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</si>
  <si>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</si>
  <si>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</si>
  <si>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</si>
  <si>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</si>
  <si>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</si>
  <si>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</si>
  <si>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</si>
  <si>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</si>
  <si>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</si>
  <si>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</si>
  <si>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</si>
  <si>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</si>
  <si>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</si>
  <si>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</si>
  <si>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</si>
  <si>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</si>
  <si>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</si>
  <si>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</si>
  <si>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</si>
  <si>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</si>
  <si>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</si>
  <si>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</si>
  <si>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</si>
  <si>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</si>
  <si>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</si>
  <si>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</si>
  <si>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</si>
  <si>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</si>
  <si>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</si>
  <si>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</si>
  <si>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</si>
  <si>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</si>
  <si>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</si>
  <si>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</si>
  <si>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</si>
  <si>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</si>
  <si>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</si>
  <si>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</si>
  <si>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</si>
  <si>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</si>
  <si>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</si>
  <si>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</si>
  <si>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</si>
  <si>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</si>
  <si>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</si>
  <si>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</si>
  <si>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</si>
  <si>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</si>
  <si>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</si>
  <si>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</si>
  <si>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</si>
  <si>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</si>
  <si>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</si>
  <si>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</si>
  <si>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</si>
  <si>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</si>
  <si>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</si>
  <si>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</si>
  <si>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</si>
  <si>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</si>
  <si>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</si>
  <si>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</si>
  <si>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</si>
  <si>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</si>
  <si>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</si>
  <si>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</si>
  <si>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</si>
  <si>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</si>
  <si>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</si>
  <si>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</si>
  <si>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</si>
  <si>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</si>
  <si>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</si>
  <si>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</si>
  <si>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</si>
  <si>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</si>
  <si>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</si>
  <si>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</si>
  <si>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</si>
  <si>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</si>
  <si>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</si>
  <si>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</si>
  <si>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</si>
  <si>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</si>
  <si>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</si>
  <si>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</si>
  <si>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</si>
  <si>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</si>
  <si>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</si>
  <si>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</si>
  <si>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</si>
  <si>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</si>
  <si>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</si>
  <si>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</si>
  <si>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</si>
  <si>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</si>
  <si>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</si>
  <si>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</si>
  <si>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</si>
  <si>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</si>
  <si>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</si>
  <si>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</si>
  <si>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</si>
  <si>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</si>
  <si>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</si>
  <si>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</si>
  <si>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</si>
  <si>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</si>
  <si>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</si>
  <si>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</si>
  <si>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</si>
  <si>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</si>
  <si>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</si>
  <si>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</si>
  <si>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</si>
  <si>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</si>
  <si>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</si>
  <si>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</si>
  <si>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</si>
  <si>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</si>
  <si>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</si>
  <si>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</si>
  <si>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</si>
  <si>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</si>
  <si>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</si>
  <si>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</si>
  <si>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</si>
  <si>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</si>
  <si>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</si>
  <si>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</si>
  <si>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</si>
  <si>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</si>
  <si>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</si>
  <si>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</si>
  <si>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</si>
  <si>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</si>
  <si>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</si>
  <si>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</si>
  <si>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</si>
  <si>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</si>
  <si>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</si>
  <si>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</si>
  <si>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</si>
  <si>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</si>
  <si>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</si>
  <si>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</si>
  <si>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</si>
  <si>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</si>
  <si>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</si>
  <si>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</si>
  <si>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</si>
  <si>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</si>
  <si>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</si>
  <si>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</si>
  <si>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</si>
  <si>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</si>
  <si>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</si>
  <si>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</si>
  <si>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</si>
  <si>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</si>
  <si>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</si>
  <si>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</si>
  <si>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</si>
  <si>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</si>
  <si>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</si>
  <si>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</si>
  <si>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</si>
  <si>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</si>
  <si>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</si>
  <si>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</si>
  <si>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</si>
  <si>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</si>
  <si>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</si>
  <si>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</si>
  <si>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</si>
  <si>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</si>
  <si>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</si>
  <si>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</si>
  <si>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</si>
  <si>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</si>
  <si>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</si>
  <si>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</si>
  <si>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</si>
  <si>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</si>
  <si>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</si>
  <si>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</si>
  <si>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</si>
  <si>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</si>
  <si>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</si>
  <si>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</si>
  <si>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</si>
  <si>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</si>
  <si>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</si>
  <si>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</si>
  <si>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</si>
  <si>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</si>
  <si>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</si>
  <si>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</si>
  <si>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</si>
  <si>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</si>
  <si>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</si>
  <si>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</si>
  <si>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</si>
  <si>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</si>
  <si>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</si>
  <si>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</si>
  <si>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</si>
  <si>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</si>
  <si>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</si>
  <si>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</si>
  <si>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</si>
  <si>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</si>
  <si>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</si>
  <si>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</si>
  <si>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</si>
  <si>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</si>
  <si>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</si>
  <si>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</si>
  <si>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</si>
  <si>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</si>
  <si>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</si>
  <si>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</si>
  <si>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</si>
  <si>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</si>
  <si>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</si>
  <si>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</si>
  <si>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</si>
  <si>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</si>
  <si>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</si>
  <si>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</si>
  <si>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</si>
  <si>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</si>
  <si>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</si>
  <si>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</si>
  <si>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</si>
  <si>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</si>
  <si>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</si>
  <si>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</si>
  <si>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</si>
  <si>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</si>
  <si>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</si>
  <si>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</si>
  <si>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</si>
  <si>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</si>
  <si>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</si>
  <si>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</si>
  <si>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</si>
  <si>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</si>
  <si>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</si>
  <si>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</si>
  <si>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</si>
  <si>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</si>
  <si>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</si>
  <si>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</si>
  <si>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</si>
  <si>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</si>
  <si>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</si>
  <si>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</si>
  <si>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</si>
  <si>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</si>
  <si>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</si>
  <si>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</si>
  <si>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</si>
  <si>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</si>
  <si>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</si>
  <si>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</si>
  <si>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</si>
  <si>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</si>
  <si>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</si>
  <si>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</si>
  <si>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</si>
  <si>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</si>
  <si>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</si>
  <si>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</si>
  <si>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</si>
  <si>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</si>
  <si>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</si>
  <si>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</si>
  <si>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</si>
  <si>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</si>
  <si>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</si>
  <si>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</si>
  <si>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</si>
  <si>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</si>
  <si>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</si>
  <si>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</si>
  <si>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</si>
  <si>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</si>
  <si>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</si>
  <si>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</si>
  <si>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</si>
  <si>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</si>
  <si>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</si>
  <si>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</si>
  <si>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</si>
  <si>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</si>
  <si>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</si>
  <si>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</si>
  <si>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</si>
  <si>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</si>
  <si>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</si>
  <si>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</si>
  <si>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</si>
  <si>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</si>
  <si>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</si>
  <si>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</si>
  <si>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</si>
  <si>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</si>
  <si>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</si>
  <si>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</si>
  <si>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</si>
  <si>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</si>
  <si>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</si>
  <si>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</si>
  <si>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</si>
  <si>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</si>
  <si>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</si>
  <si>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</si>
  <si>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</si>
  <si>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</si>
  <si>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</si>
  <si>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</si>
  <si>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</si>
  <si>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</si>
  <si>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</si>
  <si>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</si>
  <si>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</si>
  <si>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</si>
  <si>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</si>
  <si>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</si>
  <si>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</si>
  <si>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</si>
  <si>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</si>
  <si>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</si>
  <si>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</si>
  <si>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</si>
  <si>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</si>
  <si>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</si>
  <si>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</si>
  <si>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</si>
  <si>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</si>
  <si>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</si>
  <si>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</si>
  <si>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</si>
  <si>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</si>
  <si>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</si>
  <si>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</si>
  <si>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</si>
  <si>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</si>
  <si>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</si>
  <si>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</si>
  <si>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</si>
  <si>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</si>
  <si>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</si>
  <si>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</si>
  <si>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</si>
  <si>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</si>
  <si>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</si>
  <si>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</si>
  <si>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</si>
  <si>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</si>
  <si>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</si>
  <si>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</si>
  <si>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</si>
  <si>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</si>
  <si>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</si>
  <si>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</si>
  <si>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</si>
  <si>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</si>
  <si>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</si>
  <si>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</si>
  <si>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</si>
  <si>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</si>
  <si>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</si>
  <si>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</si>
  <si>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</si>
  <si>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</si>
  <si>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</si>
  <si>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</si>
  <si>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</si>
  <si>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</si>
  <si>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</si>
  <si>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</si>
  <si>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</si>
  <si>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</si>
  <si>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</si>
  <si>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</si>
  <si>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</si>
  <si>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</si>
  <si>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</si>
  <si>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</si>
  <si>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</si>
  <si>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</si>
  <si>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</si>
  <si>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</si>
  <si>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</si>
  <si>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</si>
  <si>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</si>
  <si>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</si>
  <si>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</si>
  <si>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</si>
  <si>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</si>
  <si>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</si>
  <si>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</si>
  <si>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</si>
  <si>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</si>
  <si>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</si>
  <si>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</si>
  <si>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</si>
  <si>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</si>
  <si>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</si>
  <si>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</si>
  <si>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</si>
  <si>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</si>
  <si>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</si>
  <si>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</si>
  <si>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</si>
  <si>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</si>
  <si>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</si>
  <si>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</si>
  <si>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</si>
  <si>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</si>
  <si>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</si>
  <si>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</si>
  <si>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</si>
  <si>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</si>
  <si>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</si>
  <si>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</si>
  <si>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</si>
  <si>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</si>
  <si>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</si>
  <si>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</si>
  <si>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</si>
  <si>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</si>
  <si>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</si>
  <si>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</si>
  <si>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</si>
  <si>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</si>
  <si>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</si>
  <si>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</si>
  <si>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</si>
  <si>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</si>
  <si>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</si>
  <si>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</si>
  <si>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</si>
  <si>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</si>
  <si>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</si>
  <si>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</si>
  <si>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</si>
  <si>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</si>
  <si>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</si>
  <si>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</si>
  <si>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</si>
  <si>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</si>
  <si>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</si>
  <si>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</si>
  <si>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</si>
  <si>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</si>
  <si>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</si>
  <si>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</si>
  <si>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</si>
  <si>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</si>
  <si>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</si>
  <si>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</si>
  <si>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</si>
  <si>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</si>
  <si>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</si>
  <si>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</si>
  <si>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</si>
  <si>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</si>
  <si>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</si>
  <si>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</si>
  <si>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</si>
  <si>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</si>
  <si>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</si>
  <si>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</si>
  <si>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</si>
  <si>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</si>
  <si>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</si>
  <si>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</si>
  <si>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</si>
  <si>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</si>
  <si>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</si>
  <si>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</si>
  <si>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</si>
  <si>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</si>
  <si>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</si>
  <si>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</si>
  <si>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</si>
  <si>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</si>
  <si>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</si>
  <si>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</si>
  <si>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</si>
  <si>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</si>
  <si>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</si>
  <si>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</si>
  <si>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</si>
  <si>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</si>
  <si>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</si>
  <si>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</si>
  <si>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</si>
  <si>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</si>
  <si>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</si>
  <si>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</si>
  <si>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</si>
  <si>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</si>
  <si>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</si>
  <si>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</si>
  <si>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</si>
  <si>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</si>
  <si>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</si>
  <si>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</si>
  <si>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</si>
  <si>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</si>
  <si>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</si>
  <si>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</si>
  <si>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</si>
  <si>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</si>
  <si>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</si>
  <si>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</si>
  <si>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</si>
  <si>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</si>
  <si>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</si>
  <si>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</si>
  <si>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</si>
  <si>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</si>
  <si>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</si>
  <si>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</si>
  <si>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</si>
  <si>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</si>
  <si>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</si>
  <si>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</si>
  <si>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</si>
  <si>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</si>
  <si>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</si>
  <si>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</si>
  <si>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</si>
  <si>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</si>
  <si>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</si>
  <si>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</si>
  <si>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</si>
  <si>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</si>
  <si>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</si>
  <si>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</si>
  <si>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</si>
  <si>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</si>
  <si>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</si>
  <si>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</si>
  <si>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</si>
  <si>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</si>
  <si>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</si>
  <si>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</si>
  <si>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</si>
  <si>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</si>
  <si>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</si>
  <si>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</si>
  <si>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</si>
  <si>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</si>
  <si>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</si>
  <si>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</si>
  <si>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</si>
  <si>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</si>
  <si>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</si>
  <si>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</si>
  <si>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</si>
  <si>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</si>
  <si>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</si>
  <si>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</si>
  <si>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</si>
  <si>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</si>
  <si>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</si>
  <si>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</si>
  <si>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</si>
  <si>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</si>
  <si>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</si>
  <si>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</si>
  <si>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</si>
  <si>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</si>
  <si>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</si>
  <si>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</si>
  <si>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</si>
  <si>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</si>
  <si>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</si>
  <si>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</si>
  <si>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</si>
  <si>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</si>
  <si>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</si>
  <si>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</si>
  <si>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</si>
  <si>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</si>
  <si>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</si>
  <si>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</si>
  <si>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</si>
  <si>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</si>
  <si>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</si>
  <si>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</si>
  <si>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</si>
  <si>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</si>
  <si>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</si>
  <si>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</si>
  <si>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</si>
  <si>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</si>
  <si>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</si>
  <si>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</si>
  <si>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</si>
  <si>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</si>
  <si>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</si>
  <si>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</si>
  <si>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</si>
  <si>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</si>
  <si>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</si>
  <si>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</si>
  <si>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</si>
  <si>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</si>
  <si>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</si>
  <si>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</si>
  <si>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</si>
  <si>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</si>
  <si>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</si>
  <si>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</si>
  <si>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</si>
  <si>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</si>
  <si>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</si>
  <si>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</si>
  <si>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</si>
  <si>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</si>
  <si>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</si>
  <si>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</si>
  <si>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</si>
  <si>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</si>
  <si>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</si>
  <si>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</si>
  <si>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</si>
  <si>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</si>
  <si>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</si>
  <si>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</si>
  <si>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</si>
  <si>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</si>
  <si>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</si>
  <si>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</si>
  <si>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</si>
  <si>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</si>
  <si>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</si>
  <si>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</si>
  <si>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</si>
  <si>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</si>
  <si>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</si>
  <si>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</si>
  <si>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</si>
  <si>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</si>
  <si>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</si>
  <si>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</si>
  <si>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</si>
  <si>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</si>
  <si>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</si>
  <si>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</si>
  <si>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</si>
  <si>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</si>
  <si>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</si>
  <si>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</si>
  <si>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</si>
  <si>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</si>
  <si>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</si>
  <si>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</si>
  <si>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</si>
  <si>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</si>
  <si>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</si>
  <si>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</si>
  <si>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</si>
  <si>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</si>
  <si>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</si>
  <si>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</si>
  <si>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</si>
  <si>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</si>
  <si>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</si>
  <si>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</si>
  <si>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</si>
  <si>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</si>
  <si>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</si>
  <si>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</si>
  <si>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</si>
  <si>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</si>
  <si>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</si>
  <si>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</si>
  <si>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</si>
  <si>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</si>
  <si>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</si>
  <si>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</si>
  <si>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</si>
  <si>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</si>
  <si>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</si>
  <si>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</si>
  <si>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</si>
  <si>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</si>
  <si>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</si>
  <si>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</si>
  <si>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</si>
  <si>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</si>
  <si>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</si>
  <si>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</si>
  <si>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</si>
  <si>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</si>
  <si>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</si>
  <si>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</si>
  <si>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</si>
  <si>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</si>
  <si>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</si>
  <si>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</si>
  <si>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</si>
  <si>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</si>
  <si>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</si>
  <si>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</si>
  <si>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</si>
  <si>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</si>
  <si>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</si>
  <si>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</si>
  <si>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</si>
  <si>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</si>
  <si>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</si>
  <si>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</si>
  <si>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</si>
  <si>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</si>
  <si>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</si>
  <si>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</si>
  <si>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</si>
  <si>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</si>
  <si>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</si>
  <si>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</si>
  <si>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</si>
  <si>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</si>
  <si>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</si>
  <si>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</si>
  <si>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</si>
  <si>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</si>
  <si>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</si>
  <si>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</si>
  <si>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</si>
  <si>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</si>
  <si>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</si>
  <si>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</si>
  <si>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</si>
  <si>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</si>
  <si>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</si>
  <si>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</si>
  <si>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</si>
  <si>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</si>
  <si>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</si>
  <si>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</si>
  <si>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</si>
  <si>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</si>
  <si>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</si>
  <si>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</si>
  <si>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</si>
  <si>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</si>
  <si>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</si>
  <si>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</si>
  <si>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</si>
  <si>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</si>
  <si>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</si>
  <si>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</si>
  <si>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</si>
  <si>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</si>
  <si>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</si>
  <si>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</si>
  <si>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</si>
  <si>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</si>
  <si>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</si>
  <si>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</si>
  <si>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</si>
  <si>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</si>
  <si>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</si>
  <si>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</si>
  <si>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</si>
  <si>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</si>
  <si>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</si>
  <si>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</si>
  <si>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</si>
  <si>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</si>
  <si>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</si>
  <si>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</si>
  <si>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</si>
  <si>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</si>
  <si>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</si>
  <si>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</si>
  <si>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</si>
  <si>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</si>
  <si>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</si>
  <si>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</si>
  <si>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</si>
  <si>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</si>
  <si>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</si>
  <si>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</si>
  <si>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</si>
  <si>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</si>
  <si>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</si>
  <si>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</si>
  <si>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</si>
  <si>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</si>
  <si>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</si>
  <si>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</si>
  <si>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</si>
  <si>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</si>
  <si>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</si>
  <si>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</si>
  <si>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</si>
  <si>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</si>
  <si>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</si>
  <si>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</si>
  <si>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</si>
  <si>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</si>
  <si>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</si>
  <si>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</si>
  <si>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</si>
  <si>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</si>
  <si>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</si>
  <si>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</si>
  <si>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</si>
  <si>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</si>
  <si>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</si>
  <si>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</si>
  <si>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</si>
  <si>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</si>
  <si>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</si>
  <si>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</si>
  <si>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</si>
  <si>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</si>
  <si>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</si>
  <si>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</si>
  <si>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</si>
  <si>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</si>
  <si>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</si>
  <si>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</si>
  <si>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</si>
  <si>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</si>
  <si>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</si>
  <si>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</si>
  <si>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</si>
  <si>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</si>
  <si>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</si>
  <si>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</si>
  <si>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</si>
  <si>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</si>
  <si>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</si>
  <si>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</si>
  <si>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</si>
  <si>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</si>
  <si>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</si>
  <si>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</si>
  <si>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</si>
  <si>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</si>
  <si>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</si>
  <si>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</si>
  <si>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</si>
  <si>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</si>
  <si>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</si>
  <si>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</si>
  <si>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</si>
  <si>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</si>
  <si>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</si>
  <si>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</si>
  <si>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</si>
  <si>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</si>
  <si>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</si>
  <si>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</si>
  <si>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</si>
  <si>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</si>
  <si>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</si>
  <si>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</si>
  <si>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</si>
  <si>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</si>
  <si>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</si>
  <si>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</si>
  <si>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</si>
  <si>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</si>
  <si>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</si>
  <si>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</si>
  <si>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</si>
  <si>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</si>
  <si>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</si>
  <si>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</si>
  <si>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</si>
  <si>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</si>
  <si>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</si>
  <si>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</si>
  <si>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</si>
  <si>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</si>
  <si>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</si>
  <si>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</si>
  <si>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</si>
  <si>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</si>
  <si>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</si>
  <si>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</si>
  <si>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</si>
  <si>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</si>
  <si>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</si>
  <si>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</si>
  <si>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</si>
  <si>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</si>
  <si>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</si>
  <si>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</si>
  <si>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</si>
  <si>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</si>
  <si>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</si>
  <si>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</si>
  <si>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</si>
  <si>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</si>
  <si>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</si>
  <si>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</si>
  <si>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</si>
  <si>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</si>
  <si>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</si>
  <si>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</si>
  <si>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</si>
  <si>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</si>
  <si>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</si>
  <si>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</si>
  <si>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</si>
  <si>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</si>
  <si>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</si>
  <si>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</si>
  <si>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</si>
  <si>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</si>
  <si>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</si>
  <si>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</si>
  <si>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</si>
  <si>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</si>
  <si>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</si>
  <si>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</si>
  <si>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</si>
  <si>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</si>
  <si>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</si>
  <si>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</si>
  <si>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</si>
  <si>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</si>
  <si>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</si>
  <si>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</si>
  <si>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</si>
  <si>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</si>
  <si>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</si>
  <si>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</si>
  <si>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</si>
  <si>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</si>
  <si>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</si>
  <si>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</si>
  <si>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</si>
  <si>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</si>
  <si>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</si>
  <si>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</si>
  <si>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</si>
  <si>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</si>
  <si>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</si>
  <si>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</si>
  <si>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</si>
  <si>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</si>
  <si>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</si>
  <si>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</si>
  <si>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</si>
  <si>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</si>
  <si>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</si>
  <si>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</si>
  <si>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</si>
  <si>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</si>
  <si>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</si>
  <si>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</si>
  <si>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</si>
  <si>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</si>
  <si>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</si>
  <si>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</si>
  <si>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</si>
  <si>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</si>
  <si>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</si>
  <si>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</si>
  <si>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</si>
  <si>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</si>
  <si>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</si>
  <si>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</si>
  <si>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</si>
  <si>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</si>
  <si>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</si>
  <si>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</si>
  <si>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</si>
  <si>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</si>
  <si>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</si>
  <si>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</si>
  <si>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</si>
  <si>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</si>
  <si>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</si>
  <si>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</si>
  <si>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</si>
  <si>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</si>
  <si>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</si>
  <si>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</si>
  <si>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</si>
  <si>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</si>
  <si>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</si>
  <si>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</si>
  <si>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</si>
  <si>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</si>
  <si>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</si>
  <si>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</si>
  <si>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</si>
  <si>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</si>
  <si>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</si>
  <si>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</si>
  <si>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</si>
  <si>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</si>
  <si>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</si>
  <si>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</si>
  <si>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</si>
  <si>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</si>
  <si>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</si>
  <si>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</si>
  <si>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</si>
  <si>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</si>
  <si>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</si>
  <si>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</si>
  <si>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</si>
  <si>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</si>
  <si>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</si>
  <si>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</si>
  <si>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</si>
  <si>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</si>
  <si>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</si>
  <si>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</si>
  <si>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</si>
  <si>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</si>
  <si>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</si>
  <si>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</si>
  <si>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</si>
  <si>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</si>
  <si>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</si>
  <si>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</si>
  <si>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</si>
  <si>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</si>
  <si>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</si>
  <si>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</si>
  <si>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</si>
  <si>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</si>
  <si>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</si>
  <si>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</si>
  <si>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</si>
  <si>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</si>
  <si>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</si>
  <si>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</si>
  <si>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</si>
  <si>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</si>
  <si>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</si>
  <si>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</si>
  <si>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</si>
  <si>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</si>
  <si>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</si>
  <si>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</si>
  <si>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</si>
  <si>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</si>
  <si>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</si>
  <si>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</si>
  <si>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</si>
  <si>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</si>
  <si>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</si>
  <si>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</si>
  <si>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</si>
  <si>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</si>
  <si>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</si>
  <si>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</si>
  <si>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</si>
  <si>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</si>
  <si>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</si>
  <si>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</si>
  <si>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</si>
  <si>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</si>
  <si>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</si>
  <si>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</si>
  <si>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</si>
  <si>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</si>
  <si>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</si>
  <si>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</si>
  <si>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</si>
  <si>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</si>
  <si>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</si>
  <si>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</si>
  <si>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</si>
  <si>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</si>
  <si>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</si>
  <si>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</si>
  <si>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</si>
  <si>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</si>
  <si>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</si>
  <si>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</si>
  <si>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</si>
  <si>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</si>
  <si>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</si>
  <si>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</si>
  <si>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</si>
  <si>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</si>
  <si>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</si>
  <si>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</si>
  <si>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</si>
  <si>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</si>
  <si>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</si>
  <si>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</si>
  <si>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</si>
  <si>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</si>
  <si>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</si>
  <si>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</si>
  <si>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</si>
  <si>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</si>
  <si>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</si>
  <si>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</si>
  <si>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</si>
  <si>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</si>
  <si>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</si>
  <si>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</si>
  <si>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</si>
  <si>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</si>
  <si>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</si>
  <si>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</si>
  <si>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</si>
  <si>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</si>
  <si>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</si>
  <si>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</si>
  <si>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</si>
  <si>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</si>
  <si>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</si>
  <si>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</si>
  <si>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</si>
  <si>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</si>
  <si>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</si>
  <si>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</si>
  <si>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</si>
  <si>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</si>
  <si>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</si>
  <si>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</si>
  <si>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</si>
  <si>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</si>
  <si>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</si>
  <si>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</si>
  <si>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</si>
  <si>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</si>
  <si>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</si>
  <si>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</si>
  <si>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</si>
  <si>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</si>
  <si>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</si>
  <si>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</si>
  <si>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</si>
  <si>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</si>
  <si>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</si>
  <si>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</si>
  <si>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</si>
  <si>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</si>
  <si>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</si>
  <si>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</si>
  <si>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</si>
  <si>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</si>
  <si>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</si>
  <si>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</si>
  <si>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</si>
  <si>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</si>
  <si>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</si>
  <si>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</si>
  <si>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</si>
  <si>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</si>
  <si>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</si>
  <si>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</si>
  <si>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</si>
  <si>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</si>
  <si>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</si>
  <si>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</si>
  <si>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</si>
  <si>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</si>
  <si>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</si>
  <si>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</si>
  <si>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</si>
  <si>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</si>
  <si>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</si>
  <si>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</si>
  <si>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</si>
  <si>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</si>
  <si>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</si>
  <si>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</si>
  <si>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</si>
  <si>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</si>
  <si>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</si>
  <si>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</si>
  <si>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</si>
  <si>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</si>
  <si>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</si>
  <si>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</si>
  <si>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</si>
  <si>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</si>
  <si>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</si>
  <si>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</si>
  <si>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</si>
  <si>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</si>
  <si>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</si>
  <si>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</si>
  <si>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</si>
  <si>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</si>
  <si>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</si>
  <si>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</si>
  <si>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</si>
  <si>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</si>
  <si>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</si>
  <si>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</si>
  <si>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</si>
  <si>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</si>
  <si>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</si>
  <si>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</si>
  <si>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</si>
  <si>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</si>
  <si>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</si>
  <si>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</si>
  <si>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</si>
  <si>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</si>
  <si>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</si>
  <si>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</si>
  <si>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</si>
  <si>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</si>
  <si>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</si>
  <si>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</si>
  <si>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</si>
  <si>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</si>
  <si>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</si>
  <si>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</si>
  <si>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</si>
  <si>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</si>
  <si>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</si>
  <si>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</si>
  <si>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</si>
  <si>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</si>
  <si>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</si>
  <si>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</si>
  <si>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</si>
  <si>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</si>
  <si>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</si>
  <si>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</si>
  <si>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</si>
  <si>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</si>
  <si>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</si>
  <si>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</si>
  <si>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</si>
  <si>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</si>
  <si>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</si>
  <si>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</si>
  <si>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</si>
  <si>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</si>
  <si>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</si>
  <si>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</si>
  <si>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</si>
  <si>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</si>
  <si>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</si>
  <si>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</si>
  <si>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</si>
  <si>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</si>
  <si>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</si>
  <si>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</si>
  <si>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</si>
  <si>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</si>
  <si>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</si>
  <si>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</si>
  <si>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</si>
  <si>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</si>
  <si>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</si>
  <si>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</si>
  <si>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</si>
  <si>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</si>
  <si>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</si>
  <si>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</si>
  <si>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</si>
  <si>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</si>
  <si>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</si>
  <si>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</si>
  <si>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</si>
  <si>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</si>
  <si>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</si>
  <si>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</si>
  <si>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</si>
  <si>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</si>
  <si>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</si>
  <si>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</si>
  <si>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</si>
  <si>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</si>
  <si>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</si>
  <si>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</si>
  <si>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</si>
  <si>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</si>
  <si>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</si>
  <si>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</si>
  <si>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</si>
  <si>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</si>
  <si>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</si>
  <si>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</si>
  <si>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</si>
  <si>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</si>
  <si>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</si>
  <si>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</si>
  <si>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</si>
  <si>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</si>
  <si>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</si>
  <si>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</si>
  <si>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</si>
  <si>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</si>
  <si>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</si>
  <si>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</si>
  <si>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</si>
  <si>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</si>
  <si>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</si>
  <si>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</si>
  <si>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</si>
  <si>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</si>
  <si>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</si>
  <si>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</si>
  <si>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</si>
  <si>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</si>
  <si>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</si>
  <si>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</si>
  <si>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</si>
  <si>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</si>
  <si>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</si>
  <si>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</si>
  <si>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</si>
  <si>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</si>
  <si>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</si>
  <si>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</si>
  <si>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</si>
  <si>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</si>
  <si>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</si>
  <si>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</si>
  <si>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</si>
  <si>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</si>
  <si>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</si>
  <si>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</si>
  <si>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</si>
  <si>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</si>
  <si>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</si>
  <si>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</si>
  <si>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</si>
  <si>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</si>
  <si>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</si>
  <si>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</si>
  <si>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</si>
  <si>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</si>
  <si>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</si>
  <si>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</si>
  <si>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</si>
  <si>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</si>
  <si>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</si>
  <si>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</si>
  <si>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</si>
  <si>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</si>
  <si>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</si>
  <si>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</si>
  <si>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</si>
  <si>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</si>
  <si>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</si>
  <si>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</si>
  <si>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</si>
  <si>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</si>
  <si>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</si>
  <si>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</si>
  <si>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</si>
  <si>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</si>
  <si>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</si>
  <si>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</si>
  <si>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</si>
  <si>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</si>
  <si>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</si>
  <si>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</si>
  <si>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</si>
  <si>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</si>
  <si>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</si>
  <si>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</si>
  <si>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</si>
  <si>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</si>
  <si>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</si>
  <si>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</si>
  <si>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</si>
  <si>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</si>
  <si>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</si>
  <si>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</si>
  <si>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</si>
  <si>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</si>
  <si>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</si>
  <si>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</si>
  <si>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</si>
  <si>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</si>
  <si>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</si>
  <si>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</si>
  <si>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</si>
  <si>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</si>
  <si>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</si>
  <si>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</si>
  <si>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</si>
  <si>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</si>
  <si>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</si>
  <si>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</si>
  <si>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</si>
  <si>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</si>
  <si>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</si>
  <si>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</si>
  <si>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</si>
  <si>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</si>
  <si>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</si>
  <si>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</si>
  <si>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</si>
  <si>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</si>
  <si>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</si>
  <si>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</si>
  <si>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</si>
  <si>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</si>
  <si>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</si>
  <si>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</si>
  <si>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</si>
  <si>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</si>
  <si>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</si>
  <si>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</si>
  <si>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</si>
  <si>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</si>
  <si>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</si>
  <si>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</si>
  <si>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</si>
  <si>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</si>
  <si>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</si>
  <si>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</si>
  <si>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</si>
  <si>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</si>
  <si>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</si>
  <si>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</si>
  <si>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</si>
  <si>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</si>
  <si>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</si>
  <si>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</si>
  <si>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</si>
  <si>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</si>
  <si>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</si>
  <si>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</si>
  <si>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</si>
  <si>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</si>
  <si>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</si>
  <si>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</si>
  <si>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</si>
  <si>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</si>
  <si>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</si>
  <si>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</si>
  <si>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</si>
  <si>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</si>
  <si>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</si>
  <si>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</si>
  <si>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</si>
  <si>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</si>
  <si>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</si>
  <si>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</si>
  <si>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</si>
  <si>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</si>
  <si>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</si>
  <si>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</si>
  <si>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</si>
  <si>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</si>
  <si>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</si>
  <si>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</si>
  <si>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</si>
  <si>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</si>
  <si>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</si>
  <si>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</si>
  <si>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</si>
  <si>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</si>
  <si>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</si>
  <si>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</si>
  <si>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</si>
  <si>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</si>
  <si>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</si>
  <si>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</si>
  <si>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</si>
  <si>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</si>
  <si>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</si>
  <si>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</si>
  <si>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</si>
  <si>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</si>
  <si>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</si>
  <si>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</si>
  <si>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</si>
  <si>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</si>
  <si>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</si>
  <si>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</si>
  <si>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</si>
  <si>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</si>
  <si>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</si>
  <si>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</si>
  <si>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</si>
  <si>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</si>
  <si>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</si>
  <si>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</si>
  <si>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</si>
  <si>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</si>
  <si>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</si>
  <si>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</si>
  <si>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</si>
  <si>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</si>
  <si>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</si>
  <si>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</si>
  <si>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</si>
  <si>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</si>
  <si>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</si>
  <si>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</si>
  <si>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</si>
  <si>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</si>
  <si>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</si>
  <si>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</si>
  <si>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</si>
  <si>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</si>
  <si>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</si>
  <si>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</si>
  <si>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</si>
  <si>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</si>
  <si>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</si>
  <si>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</si>
  <si>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</si>
  <si>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</si>
  <si>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</si>
  <si>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</si>
  <si>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</si>
  <si>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</si>
  <si>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</si>
  <si>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</si>
  <si>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</si>
  <si>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</si>
  <si>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</si>
  <si>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</si>
  <si>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</si>
  <si>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</si>
  <si>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</si>
  <si>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</si>
  <si>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</si>
  <si>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</si>
  <si>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</si>
  <si>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</si>
  <si>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</si>
  <si>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</si>
  <si>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</si>
  <si>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</si>
  <si>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</si>
  <si>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</si>
  <si>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</si>
  <si>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</si>
  <si>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</si>
  <si>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</si>
  <si>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</si>
  <si>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</si>
  <si>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</si>
  <si>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</si>
  <si>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</si>
  <si>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</si>
  <si>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</si>
  <si>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</si>
  <si>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</si>
  <si>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</si>
  <si>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</si>
  <si>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</si>
  <si>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</si>
  <si>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</si>
  <si>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</si>
  <si>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</si>
  <si>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</si>
  <si>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</si>
  <si>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</si>
  <si>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</si>
  <si>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</si>
  <si>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</si>
  <si>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</si>
  <si>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</si>
  <si>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</si>
  <si>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</si>
  <si>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</si>
  <si>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</si>
  <si>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</si>
  <si>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</si>
  <si>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</si>
  <si>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</si>
  <si>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</si>
  <si>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</si>
  <si>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</si>
  <si>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</si>
  <si>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</si>
  <si>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</si>
  <si>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</si>
  <si>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</si>
  <si>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</si>
  <si>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</si>
  <si>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</si>
  <si>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</si>
  <si>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</si>
  <si>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</si>
  <si>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</si>
  <si>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</si>
  <si>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</si>
  <si>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</si>
  <si>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</si>
  <si>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</si>
  <si>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</si>
  <si>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</si>
  <si>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</si>
  <si>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</si>
  <si>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</si>
  <si>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</si>
  <si>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</si>
  <si>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</si>
  <si>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</si>
  <si>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</si>
  <si>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</si>
  <si>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</si>
  <si>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</si>
  <si>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</si>
  <si>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</si>
  <si>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</si>
  <si>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</si>
  <si>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</si>
  <si>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</si>
  <si>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</si>
  <si>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</si>
  <si>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</si>
  <si>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</si>
  <si>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</si>
  <si>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</si>
  <si>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</si>
  <si>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</si>
  <si>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</si>
  <si>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</si>
  <si>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</si>
  <si>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</si>
  <si>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</si>
  <si>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</si>
  <si>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</si>
  <si>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</si>
  <si>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</si>
  <si>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</si>
  <si>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</si>
  <si>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</si>
  <si>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</si>
  <si>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</si>
  <si>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</si>
  <si>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</si>
  <si>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</si>
  <si>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</si>
  <si>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</si>
  <si>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</si>
  <si>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</si>
  <si>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</si>
  <si>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</si>
  <si>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</si>
  <si>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</si>
  <si>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</si>
  <si>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</si>
  <si>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</si>
  <si>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</si>
  <si>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</si>
  <si>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</si>
  <si>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</si>
  <si>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</si>
  <si>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</si>
  <si>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</si>
  <si>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</si>
  <si>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</si>
  <si>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</si>
  <si>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</si>
  <si>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</si>
  <si>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</si>
  <si>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</si>
  <si>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</si>
  <si>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</si>
  <si>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</si>
  <si>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</si>
  <si>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</si>
  <si>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</si>
  <si>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</si>
  <si>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</si>
  <si>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</si>
  <si>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</si>
  <si>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</si>
  <si>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</si>
  <si>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</si>
  <si>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</si>
  <si>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</si>
  <si>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</si>
  <si>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</si>
  <si>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</si>
  <si>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</si>
  <si>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</si>
  <si>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</si>
  <si>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</si>
  <si>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</si>
  <si>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</si>
  <si>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</si>
  <si>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</si>
  <si>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</si>
  <si>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</si>
  <si>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</si>
  <si>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</si>
  <si>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</si>
  <si>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</si>
  <si>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</si>
  <si>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</si>
  <si>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</si>
  <si>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</si>
  <si>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</si>
  <si>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</si>
  <si>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</si>
  <si>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</si>
  <si>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</si>
  <si>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</si>
  <si>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</si>
  <si>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</si>
  <si>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</si>
  <si>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</si>
  <si>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</si>
  <si>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</si>
  <si>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</si>
  <si>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</si>
  <si>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</si>
  <si>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</si>
  <si>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</si>
  <si>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</si>
  <si>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</si>
  <si>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</si>
  <si>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</si>
  <si>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</si>
  <si>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</si>
  <si>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</si>
  <si>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</si>
  <si>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</si>
  <si>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</si>
  <si>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</si>
  <si>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</si>
  <si>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</si>
  <si>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</si>
  <si>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</si>
  <si>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</si>
  <si>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</si>
  <si>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</si>
  <si>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</si>
  <si>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</si>
  <si>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</si>
  <si>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</si>
  <si>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</si>
  <si>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</si>
  <si>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</si>
  <si>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</si>
  <si>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</si>
  <si>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</si>
  <si>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</si>
  <si>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</si>
  <si>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</si>
  <si>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</si>
  <si>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</si>
  <si>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</si>
  <si>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</si>
  <si>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</si>
  <si>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</si>
  <si>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</si>
  <si>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</si>
  <si>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</si>
  <si>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</si>
  <si>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</si>
  <si>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</si>
  <si>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</si>
  <si>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</si>
  <si>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</si>
  <si>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</si>
  <si>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</si>
  <si>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</si>
  <si>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</si>
  <si>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</si>
  <si>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</si>
  <si>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</si>
  <si>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</si>
  <si>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</si>
  <si>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</si>
  <si>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</si>
  <si>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</si>
  <si>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</si>
  <si>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</si>
  <si>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</si>
  <si>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</si>
  <si>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</si>
  <si>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</si>
  <si>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</si>
  <si>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</si>
  <si>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</si>
  <si>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</si>
  <si>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</si>
  <si>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</si>
  <si>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</si>
  <si>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</si>
  <si>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</si>
  <si>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</si>
  <si>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</si>
  <si>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</si>
  <si>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</si>
  <si>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</si>
  <si>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</si>
  <si>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</si>
  <si>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</si>
  <si>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</si>
  <si>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</si>
  <si>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</si>
  <si>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</si>
  <si>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</si>
  <si>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</si>
  <si>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</si>
  <si>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</si>
  <si>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</si>
  <si>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</si>
  <si>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</si>
  <si>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</si>
  <si>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</si>
  <si>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</si>
  <si>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</si>
  <si>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</si>
  <si>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</si>
  <si>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</si>
  <si>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</si>
  <si>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</si>
  <si>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</si>
  <si>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</si>
  <si>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</si>
  <si>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</si>
  <si>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</si>
  <si>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</si>
  <si>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</si>
  <si>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</si>
  <si>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</si>
  <si>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</si>
  <si>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</si>
  <si>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</si>
  <si>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</si>
  <si>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</si>
  <si>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</si>
  <si>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</si>
  <si>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</si>
  <si>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</si>
  <si>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</si>
  <si>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</si>
  <si>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</si>
  <si>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</si>
  <si>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</si>
  <si>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</si>
  <si>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</si>
  <si>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</si>
  <si>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</si>
  <si>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</si>
  <si>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</si>
  <si>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</si>
  <si>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</si>
  <si>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</si>
  <si>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</si>
  <si>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</si>
  <si>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</si>
  <si>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</si>
  <si>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</si>
  <si>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</si>
  <si>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</si>
  <si>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</si>
  <si>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</si>
  <si>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</si>
  <si>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</si>
  <si>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</si>
  <si>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</si>
  <si>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</si>
  <si>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</si>
  <si>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</si>
  <si>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</si>
  <si>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</si>
  <si>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</si>
  <si>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</si>
  <si>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</si>
  <si>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</si>
  <si>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</si>
  <si>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</si>
  <si>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</si>
  <si>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</si>
  <si>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</si>
  <si>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</si>
  <si>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</si>
  <si>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</si>
  <si>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</si>
  <si>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</si>
  <si>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</si>
  <si>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</si>
  <si>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</si>
  <si>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</si>
  <si>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</si>
  <si>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</si>
  <si>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</si>
  <si>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</si>
  <si>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</si>
  <si>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</si>
  <si>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</si>
  <si>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</si>
  <si>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</si>
  <si>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</si>
  <si>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</si>
  <si>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</si>
  <si>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</si>
  <si>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</si>
  <si>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</si>
  <si>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</si>
  <si>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</si>
  <si>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</si>
  <si>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</si>
  <si>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</si>
  <si>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</si>
  <si>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</si>
  <si>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</si>
  <si>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</si>
  <si>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</si>
  <si>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</si>
  <si>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</si>
  <si>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</si>
  <si>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</si>
  <si>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</si>
  <si>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</si>
  <si>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</si>
  <si>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</si>
  <si>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</si>
  <si>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</si>
  <si>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</si>
  <si>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</si>
  <si>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</si>
  <si>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</si>
  <si>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</si>
  <si>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</si>
  <si>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</si>
  <si>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</si>
  <si>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</si>
  <si>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</si>
  <si>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</si>
  <si>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</si>
  <si>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</si>
  <si>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</si>
  <si>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</si>
  <si>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</si>
  <si>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</si>
  <si>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</si>
  <si>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</si>
  <si>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</si>
  <si>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</si>
  <si>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</si>
  <si>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</si>
  <si>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</si>
  <si>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</si>
  <si>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</si>
  <si>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</si>
  <si>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</si>
  <si>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</si>
  <si>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</si>
  <si>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</si>
  <si>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</si>
  <si>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</si>
  <si>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</si>
  <si>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</si>
  <si>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</si>
  <si>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</si>
  <si>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</si>
  <si>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</si>
  <si>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</si>
  <si>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</si>
  <si>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</si>
  <si>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</si>
  <si>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</si>
  <si>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</si>
  <si>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</si>
  <si>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</si>
  <si>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</si>
  <si>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</si>
  <si>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</si>
  <si>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</si>
  <si>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</si>
  <si>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</si>
  <si>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</si>
  <si>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</si>
  <si>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</si>
  <si>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</si>
  <si>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</si>
  <si>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</si>
  <si>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</si>
  <si>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</si>
  <si>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</si>
  <si>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</si>
  <si>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</si>
  <si>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</si>
  <si>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</si>
  <si>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</si>
  <si>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</si>
  <si>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</si>
  <si>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</si>
  <si>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</si>
  <si>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</si>
  <si>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</si>
  <si>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</si>
  <si>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</si>
  <si>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</si>
  <si>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</si>
  <si>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</si>
  <si>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</si>
  <si>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</si>
  <si>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</si>
  <si>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</si>
  <si>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</si>
  <si>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</si>
  <si>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</si>
  <si>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</si>
  <si>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</si>
  <si>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</si>
  <si>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</si>
  <si>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</si>
  <si>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</si>
  <si>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</si>
  <si>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</si>
  <si>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</si>
  <si>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</si>
  <si>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</si>
  <si>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</si>
  <si>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</si>
  <si>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</si>
  <si>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</si>
  <si>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</si>
  <si>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</si>
  <si>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</si>
  <si>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</si>
  <si>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</si>
  <si>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</si>
  <si>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</si>
  <si>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</si>
  <si>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</si>
  <si>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</si>
  <si>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</si>
  <si>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</si>
  <si>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</si>
  <si>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</si>
  <si>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</si>
  <si>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</si>
  <si>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</si>
  <si>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</si>
  <si>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</si>
  <si>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</si>
  <si>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</si>
  <si>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</si>
  <si>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</si>
  <si>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</si>
  <si>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</si>
  <si>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</si>
  <si>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</si>
  <si>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</si>
  <si>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</si>
  <si>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</si>
  <si>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</si>
  <si>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</si>
  <si>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</si>
  <si>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</si>
  <si>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</si>
  <si>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</si>
  <si>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</si>
  <si>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</si>
  <si>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</si>
  <si>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</si>
  <si>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</si>
  <si>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</si>
  <si>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</si>
  <si>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</si>
  <si>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</si>
  <si>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</si>
  <si>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</si>
  <si>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</si>
  <si>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</si>
  <si>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</si>
  <si>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</si>
  <si>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</si>
  <si>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</si>
  <si>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</si>
  <si>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</si>
  <si>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</si>
  <si>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</si>
  <si>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</si>
  <si>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</si>
  <si>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</si>
  <si>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</si>
  <si>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</si>
  <si>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</si>
  <si>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</si>
  <si>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</si>
  <si>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</si>
  <si>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</si>
  <si>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</si>
  <si>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</si>
  <si>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</si>
  <si>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</si>
  <si>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</si>
  <si>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</si>
  <si>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</si>
  <si>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</si>
  <si>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</si>
  <si>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</si>
  <si>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</si>
  <si>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</si>
  <si>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</si>
  <si>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</si>
  <si>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</si>
  <si>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</si>
  <si>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</si>
  <si>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</si>
  <si>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</si>
  <si>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</si>
  <si>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</si>
  <si>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</si>
  <si>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</si>
  <si>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</si>
  <si>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</si>
  <si>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</si>
  <si>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</si>
  <si>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</si>
  <si>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</si>
  <si>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</si>
  <si>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</si>
  <si>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</si>
  <si>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</si>
  <si>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</si>
  <si>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</si>
  <si>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</si>
  <si>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</si>
  <si>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</si>
  <si>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</si>
  <si>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</si>
  <si>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</si>
  <si>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</si>
  <si>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</si>
  <si>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</si>
  <si>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</si>
  <si>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</si>
  <si>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</si>
  <si>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</si>
  <si>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</si>
  <si>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</si>
  <si>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</si>
  <si>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</si>
  <si>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</si>
  <si>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</si>
  <si>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</si>
  <si>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</si>
  <si>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</si>
  <si>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</si>
  <si>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</si>
  <si>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</si>
  <si>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</si>
  <si>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</si>
  <si>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</si>
  <si>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</si>
  <si>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</si>
  <si>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</si>
  <si>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</si>
  <si>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</si>
  <si>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</si>
  <si>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</si>
  <si>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</si>
  <si>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</si>
  <si>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</si>
  <si>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</si>
  <si>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</si>
  <si>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</si>
  <si>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</si>
  <si>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</si>
  <si>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</si>
  <si>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</si>
  <si>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</si>
  <si>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</si>
  <si>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</si>
  <si>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</si>
  <si>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</si>
  <si>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</si>
  <si>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</si>
  <si>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</si>
  <si>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</si>
  <si>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</si>
  <si>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</si>
  <si>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</si>
  <si>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</si>
  <si>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</si>
  <si>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</si>
  <si>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</si>
  <si>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</si>
  <si>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</si>
  <si>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</si>
  <si>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</si>
  <si>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</si>
  <si>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</si>
  <si>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</si>
  <si>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</si>
  <si>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</si>
  <si>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</si>
  <si>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</si>
  <si>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</si>
  <si>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</si>
  <si>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</si>
  <si>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</si>
  <si>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</si>
  <si>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</si>
  <si>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</si>
  <si>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</si>
  <si>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</si>
  <si>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</si>
  <si>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</si>
  <si>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</si>
  <si>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</si>
  <si>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</si>
  <si>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</si>
  <si>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</si>
  <si>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</si>
  <si>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</si>
  <si>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</si>
  <si>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</si>
  <si>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</si>
  <si>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</si>
  <si>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</si>
  <si>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</si>
  <si>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</si>
  <si>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</si>
  <si>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</si>
  <si>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</si>
  <si>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</si>
  <si>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</si>
  <si>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</si>
  <si>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</si>
  <si>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</si>
  <si>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</si>
  <si>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</si>
  <si>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</si>
  <si>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</si>
  <si>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</si>
  <si>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</si>
  <si>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</si>
  <si>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</si>
  <si>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</si>
  <si>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</si>
  <si>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</si>
  <si>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</si>
  <si>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</si>
  <si>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</si>
  <si>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</si>
  <si>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</si>
  <si>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</si>
  <si>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</si>
  <si>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</si>
  <si>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</si>
  <si>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</si>
  <si>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</si>
  <si>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</si>
  <si>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</si>
  <si>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</si>
  <si>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</si>
  <si>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</si>
  <si>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</si>
  <si>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</si>
  <si>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</si>
  <si>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</si>
  <si>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</si>
  <si>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</si>
  <si>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</si>
  <si>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</si>
  <si>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</si>
  <si>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</si>
  <si>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</si>
  <si>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</si>
  <si>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</si>
  <si>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</si>
  <si>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</si>
  <si>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</si>
  <si>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</si>
  <si>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</si>
  <si>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</si>
  <si>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</si>
  <si>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</si>
  <si>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</si>
  <si>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</si>
  <si>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</si>
  <si>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</si>
  <si>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</si>
  <si>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</si>
  <si>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</si>
  <si>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</si>
  <si>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</si>
  <si>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</si>
  <si>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</si>
  <si>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</si>
  <si>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</si>
  <si>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</si>
  <si>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</si>
  <si>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</si>
  <si>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</si>
  <si>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</si>
  <si>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</si>
  <si>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</si>
  <si>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</si>
  <si>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</si>
  <si>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</si>
  <si>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</si>
  <si>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</si>
  <si>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</si>
  <si>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</si>
  <si>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</si>
  <si>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</si>
  <si>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</si>
  <si>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</si>
  <si>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</si>
  <si>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</si>
  <si>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</si>
  <si>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</si>
  <si>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</si>
  <si>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</si>
  <si>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</si>
  <si>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</si>
  <si>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</si>
  <si>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</si>
  <si>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</si>
  <si>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</si>
  <si>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</si>
  <si>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</si>
  <si>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</si>
  <si>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</si>
  <si>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</si>
  <si>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</si>
  <si>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</si>
  <si>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</si>
  <si>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</si>
  <si>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</si>
  <si>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</si>
  <si>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</si>
  <si>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</si>
  <si>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</si>
  <si>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</si>
  <si>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</si>
  <si>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</si>
  <si>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</si>
  <si>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</si>
  <si>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</si>
  <si>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</si>
  <si>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</si>
  <si>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</si>
  <si>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</si>
  <si>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</si>
  <si>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</si>
  <si>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</si>
  <si>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</si>
  <si>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</si>
  <si>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</si>
  <si>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</si>
  <si>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</si>
  <si>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</si>
  <si>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</si>
  <si>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</si>
  <si>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</si>
  <si>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</si>
  <si>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</si>
  <si>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</si>
  <si>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</si>
  <si>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</si>
  <si>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</si>
  <si>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</si>
  <si>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</si>
  <si>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</si>
  <si>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</si>
  <si>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</si>
  <si>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</si>
  <si>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</si>
  <si>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</si>
  <si>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</si>
  <si>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</si>
  <si>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</si>
  <si>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</si>
  <si>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</si>
  <si>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</si>
  <si>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</si>
  <si>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</si>
  <si>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</si>
  <si>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</si>
  <si>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</si>
  <si>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</si>
  <si>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</si>
  <si>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</si>
  <si>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</si>
  <si>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</si>
  <si>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</si>
  <si>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</si>
  <si>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</si>
  <si>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</si>
  <si>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</si>
  <si>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</si>
  <si>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</si>
  <si>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</si>
  <si>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</si>
  <si>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</si>
  <si>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</si>
  <si>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</si>
  <si>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</si>
  <si>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</si>
  <si>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</si>
  <si>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</si>
  <si>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</si>
  <si>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</si>
  <si>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</si>
  <si>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</si>
  <si>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</si>
  <si>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</si>
  <si>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</si>
  <si>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</si>
  <si>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</si>
  <si>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</si>
  <si>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</si>
  <si>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</si>
  <si>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</si>
  <si>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</si>
  <si>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</si>
  <si>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</si>
  <si>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</si>
  <si>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</si>
  <si>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</si>
  <si>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</si>
  <si>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</si>
  <si>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</si>
  <si>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</si>
  <si>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</si>
  <si>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</si>
  <si>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</si>
  <si>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</si>
  <si>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</si>
  <si>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</si>
  <si>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</si>
  <si>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</si>
  <si>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</si>
  <si>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</si>
  <si>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</si>
  <si>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</si>
  <si>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</si>
  <si>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</si>
  <si>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</si>
  <si>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</si>
  <si>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</si>
  <si>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</si>
  <si>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</si>
  <si>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</si>
  <si>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</si>
  <si>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</si>
  <si>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</si>
  <si>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</si>
  <si>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</si>
  <si>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</si>
  <si>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</si>
  <si>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</si>
  <si>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</si>
  <si>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</si>
  <si>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</si>
  <si>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</si>
  <si>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</si>
  <si>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</si>
  <si>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</si>
  <si>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</si>
  <si>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</si>
  <si>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</si>
  <si>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</si>
  <si>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</si>
  <si>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</si>
  <si>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</si>
  <si>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</si>
  <si>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</si>
  <si>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</si>
  <si>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</si>
  <si>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</si>
  <si>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</si>
  <si>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</si>
  <si>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</si>
  <si>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</si>
  <si>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</si>
  <si>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</si>
  <si>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</si>
  <si>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</si>
  <si>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</si>
  <si>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</si>
  <si>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</si>
  <si>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</si>
  <si>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</si>
  <si>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</si>
  <si>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</si>
  <si>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</si>
  <si>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</si>
  <si>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</si>
  <si>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</si>
  <si>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</si>
  <si>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</si>
  <si>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</si>
  <si>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</si>
  <si>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</si>
  <si>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</si>
  <si>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</si>
  <si>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</si>
  <si>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</si>
  <si>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</si>
  <si>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</si>
  <si>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</si>
  <si>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</si>
  <si>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</si>
  <si>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</si>
  <si>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</si>
  <si>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</si>
  <si>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</si>
  <si>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</si>
  <si>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</si>
  <si>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</si>
  <si>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</si>
  <si>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</si>
  <si>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</si>
  <si>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</si>
  <si>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</si>
  <si>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</si>
  <si>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</si>
  <si>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</si>
  <si>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</si>
  <si>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</si>
  <si>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</si>
  <si>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</si>
  <si>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</si>
  <si>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</si>
  <si>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</si>
  <si>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</si>
  <si>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</si>
  <si>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</si>
  <si>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</si>
  <si>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</si>
  <si>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</si>
  <si>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</si>
  <si>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</si>
  <si>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</si>
  <si>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</si>
  <si>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</si>
  <si>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</si>
  <si>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</si>
  <si>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</si>
  <si>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</si>
  <si>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</si>
  <si>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</si>
  <si>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</si>
  <si>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</si>
  <si>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</si>
  <si>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</si>
  <si>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</si>
  <si>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</si>
  <si>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</si>
  <si>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</si>
  <si>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</si>
  <si>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</si>
  <si>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</si>
  <si>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</si>
  <si>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</si>
  <si>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</si>
  <si>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</si>
  <si>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</si>
  <si>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</si>
  <si>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</si>
  <si>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</si>
  <si>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</si>
  <si>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</si>
  <si>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</si>
  <si>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</si>
  <si>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</si>
  <si>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</si>
  <si>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</si>
  <si>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</si>
  <si>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</si>
  <si>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</si>
  <si>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</si>
  <si>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</si>
  <si>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</si>
  <si>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</si>
  <si>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</si>
  <si>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</si>
  <si>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</si>
  <si>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</si>
  <si>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</si>
  <si>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</si>
  <si>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</si>
  <si>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</si>
  <si>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</si>
  <si>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</si>
  <si>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</si>
  <si>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</si>
  <si>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</si>
  <si>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</si>
  <si>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</si>
  <si>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</si>
  <si>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</si>
  <si>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</si>
  <si>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</si>
  <si>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</si>
  <si>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</si>
  <si>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</si>
  <si>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</si>
  <si>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</si>
  <si>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</si>
  <si>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</si>
  <si>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</si>
  <si>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</si>
  <si>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</si>
  <si>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</si>
  <si>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</si>
  <si>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</si>
  <si>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</si>
  <si>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</si>
  <si>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</si>
  <si>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</si>
  <si>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</si>
  <si>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</si>
  <si>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</si>
  <si>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</si>
  <si>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</si>
  <si>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</si>
  <si>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</si>
  <si>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</si>
  <si>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</si>
  <si>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</si>
  <si>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</si>
  <si>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</si>
  <si>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</si>
  <si>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</si>
  <si>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</si>
  <si>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</si>
  <si>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</si>
  <si>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</si>
  <si>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</si>
  <si>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</si>
  <si>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</si>
  <si>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</si>
  <si>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</si>
  <si>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</si>
  <si>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</si>
  <si>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</si>
  <si>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</si>
  <si>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</si>
  <si>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</si>
  <si>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</si>
  <si>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</si>
  <si>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</si>
  <si>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</si>
  <si>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</si>
  <si>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</si>
  <si>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</si>
  <si>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</si>
  <si>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</si>
  <si>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</si>
  <si>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</si>
  <si>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</si>
  <si>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</si>
  <si>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</si>
  <si>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</si>
  <si>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</si>
  <si>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</si>
  <si>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</si>
  <si>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</si>
  <si>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</si>
  <si>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</si>
  <si>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</si>
  <si>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</si>
  <si>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</si>
  <si>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</si>
  <si>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</si>
  <si>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</si>
  <si>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</si>
  <si>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</si>
  <si>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</si>
  <si>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</si>
  <si>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</si>
  <si>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</si>
  <si>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</si>
  <si>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</si>
  <si>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</si>
  <si>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</si>
  <si>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</si>
  <si>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</si>
  <si>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</si>
  <si>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</si>
  <si>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</si>
  <si>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</si>
  <si>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</si>
  <si>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</si>
  <si>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</si>
  <si>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</si>
  <si>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</si>
  <si>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</si>
  <si>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</si>
  <si>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</si>
  <si>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</si>
  <si>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</si>
  <si>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</si>
  <si>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</si>
  <si>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</si>
  <si>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</si>
  <si>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</si>
  <si>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</si>
  <si>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</si>
  <si>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</si>
  <si>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</si>
  <si>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</si>
  <si>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</si>
  <si>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</si>
  <si>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</si>
  <si>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</si>
  <si>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</si>
  <si>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</si>
  <si>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</si>
  <si>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</si>
  <si>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</si>
  <si>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</si>
  <si>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</si>
  <si>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</si>
  <si>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</si>
  <si>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</si>
  <si>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</si>
  <si>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</si>
  <si>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</si>
  <si>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</si>
  <si>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</si>
  <si>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</si>
  <si>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</si>
  <si>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</si>
  <si>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</si>
  <si>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</si>
  <si>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</si>
  <si>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</si>
  <si>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</si>
  <si>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</si>
  <si>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</si>
  <si>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</si>
  <si>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</si>
  <si>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</si>
  <si>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</si>
  <si>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</si>
  <si>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</si>
  <si>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</si>
  <si>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</si>
  <si>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</si>
  <si>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</si>
  <si>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</si>
  <si>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</si>
  <si>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</si>
  <si>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</si>
  <si>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</si>
  <si>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</si>
  <si>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</si>
  <si>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</si>
  <si>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</si>
  <si>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</si>
  <si>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</si>
  <si>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</si>
  <si>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</si>
  <si>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</si>
  <si>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</si>
  <si>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</si>
  <si>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</si>
  <si>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</si>
  <si>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</si>
  <si>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</si>
  <si>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</si>
  <si>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</si>
  <si>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</si>
  <si>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</si>
  <si>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</si>
  <si>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</si>
  <si>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</si>
  <si>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</si>
  <si>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</si>
  <si>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</si>
  <si>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</si>
  <si>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</si>
  <si>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</si>
  <si>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</si>
  <si>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</si>
  <si>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</si>
  <si>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</si>
  <si>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</si>
  <si>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</si>
  <si>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</si>
  <si>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</si>
  <si>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</si>
  <si>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</si>
  <si>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</si>
  <si>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</si>
  <si>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</si>
  <si>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</si>
  <si>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</si>
  <si>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</si>
  <si>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</si>
  <si>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</si>
  <si>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</si>
  <si>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</si>
  <si>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</si>
  <si>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</si>
  <si>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</si>
  <si>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</si>
  <si>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</si>
  <si>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</si>
  <si>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</si>
  <si>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</si>
  <si>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</si>
  <si>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</si>
  <si>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</si>
  <si>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</si>
  <si>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</si>
  <si>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</si>
  <si>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</si>
  <si>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</si>
  <si>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</si>
  <si>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</si>
  <si>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</si>
  <si>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</si>
  <si>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</si>
  <si>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</si>
  <si>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</si>
  <si>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</si>
  <si>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</si>
  <si>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</si>
  <si>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</si>
  <si>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</si>
  <si>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</si>
  <si>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</si>
  <si>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</si>
  <si>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</si>
  <si>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</si>
  <si>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</si>
  <si>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</si>
  <si>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</si>
  <si>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</si>
  <si>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</si>
  <si>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</si>
  <si>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</si>
  <si>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</si>
  <si>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</si>
  <si>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</si>
  <si>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</si>
  <si>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</si>
  <si>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</si>
  <si>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</si>
  <si>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</si>
  <si>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</si>
  <si>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</si>
  <si>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</si>
  <si>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</si>
  <si>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</si>
  <si>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</si>
  <si>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</si>
  <si>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</si>
  <si>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</si>
  <si>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</si>
  <si>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</si>
  <si>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</si>
  <si>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</si>
  <si>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</si>
  <si>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</si>
  <si>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</si>
  <si>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</si>
  <si>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</si>
  <si>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</si>
  <si>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</si>
  <si>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</si>
  <si>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</si>
  <si>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</si>
  <si>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</si>
  <si>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</si>
  <si>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</si>
  <si>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</si>
  <si>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</si>
  <si>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</si>
  <si>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</si>
  <si>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</si>
  <si>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</si>
  <si>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</si>
  <si>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</si>
  <si>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</si>
  <si>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</si>
  <si>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</si>
  <si>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</si>
  <si>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</si>
  <si>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</si>
  <si>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</si>
  <si>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</si>
  <si>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</si>
  <si>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</si>
  <si>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</si>
  <si>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</si>
  <si>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</si>
  <si>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</si>
  <si>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</si>
  <si>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</si>
  <si>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</si>
  <si>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</si>
  <si>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</si>
  <si>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</si>
  <si>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</si>
  <si>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</si>
  <si>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</si>
  <si>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</si>
  <si>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</si>
  <si>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</si>
  <si>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</si>
  <si>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</si>
  <si>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</si>
  <si>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</si>
  <si>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</si>
  <si>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</si>
  <si>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</si>
  <si>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</si>
  <si>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</si>
  <si>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</si>
  <si>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</si>
  <si>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</si>
  <si>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</si>
  <si>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</si>
  <si>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</si>
  <si>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</si>
  <si>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</si>
  <si>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</si>
  <si>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</si>
  <si>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</si>
  <si>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</si>
  <si>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</si>
  <si>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</si>
  <si>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</si>
  <si>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</si>
  <si>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</si>
  <si>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</si>
  <si>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</si>
  <si>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</si>
  <si>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</si>
  <si>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</si>
  <si>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</si>
  <si>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</si>
  <si>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</si>
  <si>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</si>
  <si>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</si>
  <si>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</si>
  <si>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</si>
  <si>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</si>
  <si>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</si>
  <si>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</si>
  <si>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</si>
  <si>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</si>
  <si>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</si>
  <si>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</si>
  <si>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</si>
  <si>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</si>
  <si>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</si>
  <si>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</si>
  <si>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</si>
  <si>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</si>
  <si>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</si>
  <si>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</si>
  <si>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</si>
  <si>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</si>
  <si>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</si>
  <si>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</si>
  <si>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</si>
  <si>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</si>
  <si>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</si>
  <si>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</si>
  <si>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</si>
  <si>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</si>
  <si>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</si>
  <si>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</si>
  <si>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</si>
  <si>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</si>
  <si>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</si>
  <si>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</si>
  <si>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</si>
  <si>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</si>
  <si>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</si>
  <si>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</si>
  <si>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</si>
  <si>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</si>
  <si>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</si>
  <si>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</si>
  <si>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</si>
  <si>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</si>
  <si>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</si>
  <si>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</si>
  <si>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</si>
  <si>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</si>
  <si>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</si>
  <si>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</si>
  <si>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</si>
  <si>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</si>
  <si>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</si>
  <si>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</si>
  <si>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</si>
  <si>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</si>
  <si>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</si>
  <si>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</si>
  <si>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</si>
  <si>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</si>
  <si>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</si>
  <si>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</si>
  <si>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</si>
  <si>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</si>
  <si>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</si>
  <si>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</si>
  <si>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</si>
  <si>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</si>
  <si>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</si>
  <si>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</si>
  <si>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</si>
  <si>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</si>
  <si>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</si>
  <si>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</si>
  <si>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</si>
  <si>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</si>
  <si>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</si>
  <si>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</si>
  <si>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</si>
  <si>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</si>
  <si>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</si>
  <si>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</si>
  <si>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</si>
  <si>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</si>
  <si>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</si>
  <si>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</si>
  <si>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</si>
  <si>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</si>
  <si>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</si>
  <si>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</si>
  <si>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</si>
  <si>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</si>
  <si>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</si>
  <si>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</si>
  <si>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</si>
  <si>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</si>
  <si>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</si>
  <si>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</si>
  <si>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</si>
  <si>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</si>
  <si>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</si>
  <si>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</si>
  <si>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</si>
  <si>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</si>
  <si>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</si>
  <si>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</si>
  <si>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</si>
  <si>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</si>
  <si>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</si>
  <si>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</si>
  <si>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</si>
  <si>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</si>
  <si>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</si>
  <si>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</si>
  <si>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</si>
  <si>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</si>
  <si>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</si>
  <si>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</si>
  <si>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</si>
  <si>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</si>
  <si>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</si>
  <si>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</si>
  <si>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</si>
  <si>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</si>
  <si>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</si>
  <si>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</si>
  <si>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</si>
  <si>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</si>
  <si>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</si>
  <si>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</si>
  <si>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</si>
  <si>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</si>
  <si>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</si>
  <si>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</si>
  <si>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</si>
  <si>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</si>
  <si>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</si>
  <si>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</si>
  <si>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</si>
  <si>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</si>
  <si>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</si>
  <si>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</si>
  <si>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</si>
  <si>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</si>
  <si>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</si>
  <si>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</si>
  <si>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</si>
  <si>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</si>
  <si>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</si>
  <si>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</si>
  <si>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</si>
  <si>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</si>
  <si>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</si>
  <si>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</si>
  <si>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</si>
  <si>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</si>
  <si>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</si>
  <si>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</si>
  <si>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</si>
  <si>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</si>
  <si>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</si>
  <si>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</si>
  <si>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</si>
  <si>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</si>
  <si>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</si>
  <si>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</si>
  <si>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</si>
  <si>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</si>
  <si>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</si>
  <si>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</si>
  <si>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</si>
  <si>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</si>
  <si>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</si>
  <si>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</si>
  <si>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</si>
  <si>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</si>
  <si>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</si>
  <si>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</si>
  <si>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</si>
  <si>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</si>
  <si>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</si>
  <si>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</si>
  <si>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</si>
  <si>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</si>
  <si>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</si>
  <si>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</si>
  <si>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</si>
  <si>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</si>
  <si>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</si>
  <si>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</si>
  <si>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</si>
  <si>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</si>
  <si>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</si>
  <si>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</si>
  <si>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</si>
  <si>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</si>
  <si>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</si>
  <si>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</si>
  <si>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</si>
  <si>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</si>
  <si>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</si>
  <si>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</si>
  <si>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</si>
  <si>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</si>
  <si>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</si>
  <si>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</si>
  <si>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</si>
  <si>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</si>
  <si>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</si>
  <si>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</si>
  <si>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</si>
  <si>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</si>
  <si>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</si>
  <si>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</si>
  <si>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</si>
  <si>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</si>
  <si>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</si>
  <si>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</si>
  <si>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</si>
  <si>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</si>
  <si>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</si>
  <si>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</si>
  <si>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</si>
  <si>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</si>
  <si>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</si>
  <si>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</si>
  <si>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</si>
  <si>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</si>
  <si>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</si>
  <si>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</si>
  <si>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</si>
  <si>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</si>
  <si>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</si>
  <si>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</si>
  <si>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</si>
  <si>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</si>
  <si>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</si>
  <si>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</si>
  <si>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</si>
  <si>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</si>
  <si>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</si>
  <si>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</si>
  <si>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</si>
  <si>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</si>
  <si>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</si>
  <si>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</si>
  <si>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</si>
  <si>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</si>
  <si>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</si>
  <si>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</si>
  <si>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</si>
  <si>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</si>
  <si>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</si>
  <si>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</si>
  <si>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</si>
  <si>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</si>
  <si>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</si>
  <si>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</si>
  <si>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</si>
  <si>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</si>
  <si>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</si>
  <si>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</si>
  <si>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</si>
  <si>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</si>
  <si>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</si>
  <si>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</si>
  <si>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</si>
  <si>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</si>
  <si>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</si>
  <si>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</si>
  <si>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</si>
  <si>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</si>
  <si>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</si>
  <si>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</si>
  <si>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</si>
  <si>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</si>
  <si>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</si>
  <si>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</si>
  <si>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</si>
  <si>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</si>
  <si>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</si>
  <si>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</si>
  <si>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</si>
  <si>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</si>
  <si>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</si>
  <si>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</si>
  <si>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</si>
  <si>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</si>
  <si>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</si>
  <si>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</si>
  <si>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</si>
  <si>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</si>
  <si>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</si>
  <si>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</si>
  <si>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</si>
  <si>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</si>
  <si>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</si>
  <si>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</si>
  <si>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</si>
  <si>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</si>
  <si>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</si>
  <si>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</si>
  <si>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</si>
  <si>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</si>
  <si>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</si>
  <si>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</si>
  <si>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</si>
  <si>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</si>
  <si>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</si>
  <si>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</si>
  <si>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</si>
  <si>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</si>
  <si>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</si>
  <si>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</si>
  <si>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</si>
  <si>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</si>
  <si>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</si>
  <si>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</si>
  <si>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</si>
  <si>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</si>
  <si>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</si>
  <si>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</si>
  <si>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</si>
  <si>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</si>
  <si>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</si>
  <si>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</si>
  <si>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</si>
  <si>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</si>
  <si>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</si>
  <si>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</si>
  <si>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</si>
  <si>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</si>
  <si>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</si>
  <si>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</si>
  <si>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</si>
  <si>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</si>
  <si>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</si>
  <si>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</si>
  <si>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</si>
  <si>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</si>
  <si>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</si>
  <si>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</si>
  <si>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</si>
  <si>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</si>
  <si>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</si>
  <si>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</si>
  <si>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</si>
  <si>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</si>
  <si>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</si>
  <si>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</si>
  <si>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</si>
  <si>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</si>
  <si>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</si>
  <si>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</si>
  <si>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</si>
  <si>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</si>
  <si>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</si>
  <si>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</si>
  <si>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</si>
  <si>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</si>
  <si>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</si>
  <si>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</si>
  <si>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</si>
  <si>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</si>
  <si>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</si>
  <si>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</si>
  <si>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</si>
  <si>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</si>
  <si>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</si>
  <si>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</si>
  <si>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</si>
  <si>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</si>
  <si>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</si>
  <si>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</si>
  <si>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</si>
  <si>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</si>
  <si>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</si>
  <si>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</si>
  <si>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</si>
  <si>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</si>
  <si>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</si>
  <si>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</si>
  <si>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</si>
  <si>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</si>
  <si>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</si>
  <si>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</si>
  <si>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</si>
  <si>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</si>
  <si>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</si>
  <si>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</si>
  <si>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</si>
  <si>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</si>
  <si>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</si>
  <si>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</si>
  <si>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</si>
  <si>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</si>
  <si>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</si>
  <si>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</si>
  <si>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</si>
  <si>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</si>
  <si>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</si>
  <si>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</si>
  <si>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</si>
  <si>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</si>
  <si>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</si>
  <si>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</si>
  <si>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</si>
  <si>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</si>
  <si>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</si>
  <si>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</si>
  <si>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</si>
  <si>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</si>
  <si>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</si>
  <si>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</si>
  <si>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</si>
  <si>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</si>
  <si>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</si>
  <si>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</si>
  <si>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</si>
  <si>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</si>
  <si>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</si>
  <si>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</si>
  <si>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</si>
  <si>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</si>
  <si>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</si>
  <si>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</si>
  <si>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</si>
  <si>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</si>
  <si>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</si>
  <si>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</si>
  <si>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</si>
  <si>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</si>
  <si>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</si>
  <si>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</si>
  <si>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</si>
  <si>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</si>
  <si>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</si>
  <si>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</si>
  <si>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</si>
  <si>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</si>
  <si>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</si>
  <si>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</si>
  <si>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</si>
  <si>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</si>
  <si>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</si>
  <si>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</si>
  <si>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</si>
  <si>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</si>
  <si>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</si>
  <si>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</si>
  <si>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</si>
  <si>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</si>
  <si>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</si>
  <si>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</si>
  <si>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</si>
  <si>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</si>
  <si>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</si>
  <si>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</si>
  <si>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</si>
  <si>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</si>
  <si>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</si>
  <si>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</si>
  <si>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</si>
  <si>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</si>
  <si>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</si>
  <si>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</si>
  <si>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</si>
  <si>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</si>
  <si>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</si>
  <si>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</si>
  <si>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</si>
  <si>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</si>
  <si>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</si>
  <si>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</si>
  <si>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</si>
  <si>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</si>
  <si>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</si>
  <si>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</si>
  <si>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</si>
  <si>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</si>
  <si>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</si>
  <si>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</si>
  <si>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</si>
  <si>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</si>
  <si>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</si>
  <si>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</si>
  <si>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</si>
  <si>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</si>
  <si>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</si>
  <si>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</si>
  <si>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</si>
  <si>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</si>
  <si>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</si>
  <si>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</si>
  <si>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</si>
  <si>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</si>
  <si>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</si>
  <si>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</si>
  <si>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</si>
  <si>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</si>
  <si>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</si>
  <si>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</si>
  <si>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</si>
  <si>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</si>
  <si>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</si>
  <si>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</si>
  <si>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</si>
  <si>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</si>
  <si>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</si>
  <si>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</si>
  <si>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</si>
  <si>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</si>
  <si>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</si>
  <si>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</si>
  <si>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</si>
  <si>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</si>
  <si>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</si>
  <si>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</si>
  <si>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</si>
  <si>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</si>
  <si>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</si>
  <si>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</si>
  <si>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</si>
  <si>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</si>
  <si>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</si>
  <si>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</si>
  <si>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</si>
  <si>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</si>
  <si>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</si>
  <si>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</si>
  <si>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</si>
  <si>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</si>
  <si>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</si>
  <si>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</si>
  <si>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</si>
  <si>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</si>
  <si>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</si>
  <si>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</si>
  <si>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</si>
  <si>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</si>
  <si>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</si>
  <si>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</si>
  <si>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</si>
  <si>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</si>
  <si>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</si>
  <si>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</si>
  <si>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</si>
  <si>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</si>
  <si>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</si>
  <si>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</si>
  <si>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</si>
  <si>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</si>
  <si>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</si>
  <si>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</si>
  <si>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</si>
  <si>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</si>
  <si>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</si>
  <si>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</si>
  <si>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</si>
  <si>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</si>
  <si>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</si>
  <si>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</si>
  <si>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</si>
  <si>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</si>
  <si>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</si>
  <si>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</si>
  <si>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</si>
  <si>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</si>
  <si>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</si>
  <si>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</si>
  <si>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</si>
  <si>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</si>
  <si>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</si>
  <si>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</si>
  <si>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</si>
  <si>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</si>
  <si>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</si>
  <si>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</si>
  <si>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</si>
  <si>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</si>
  <si>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</si>
  <si>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</si>
  <si>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</si>
  <si>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</si>
  <si>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</si>
  <si>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</si>
  <si>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</si>
  <si>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</si>
  <si>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</si>
  <si>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</si>
  <si>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</si>
  <si>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</si>
  <si>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</si>
  <si>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</si>
  <si>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</si>
  <si>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</si>
  <si>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</si>
  <si>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</si>
  <si>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</si>
  <si>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</si>
  <si>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</si>
  <si>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</si>
  <si>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</si>
  <si>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</si>
  <si>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</si>
  <si>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</si>
  <si>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</si>
  <si>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</si>
  <si>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</si>
  <si>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</si>
  <si>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</si>
  <si>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</si>
  <si>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</si>
  <si>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</si>
  <si>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</si>
  <si>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</si>
  <si>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</si>
  <si>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</si>
  <si>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</si>
  <si>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</si>
  <si>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</si>
  <si>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</si>
  <si>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</si>
  <si>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</si>
  <si>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</si>
  <si>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</si>
  <si>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</si>
  <si>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</si>
  <si>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</si>
  <si>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</si>
  <si>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</si>
  <si>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</si>
  <si>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</si>
  <si>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</si>
  <si>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</si>
  <si>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</si>
  <si>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</si>
  <si>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</si>
  <si>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</si>
  <si>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</si>
  <si>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</si>
  <si>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</si>
  <si>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</si>
  <si>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</si>
  <si>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</si>
  <si>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</si>
  <si>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</si>
  <si>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</si>
  <si>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</si>
  <si>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</si>
  <si>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</si>
  <si>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</si>
  <si>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</si>
  <si>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</si>
  <si>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</si>
  <si>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</si>
  <si>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</si>
  <si>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</si>
  <si>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</si>
  <si>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</si>
  <si>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</si>
  <si>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</si>
  <si>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</si>
  <si>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</si>
  <si>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</si>
  <si>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</si>
  <si>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</si>
  <si>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</si>
  <si>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</si>
  <si>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</si>
  <si>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</si>
  <si>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</si>
  <si>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</si>
  <si>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</si>
  <si>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</si>
  <si>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</si>
  <si>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</si>
  <si>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</si>
  <si>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</si>
  <si>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</si>
  <si>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</si>
  <si>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</si>
  <si>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</si>
  <si>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</si>
  <si>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</si>
  <si>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</si>
  <si>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</si>
  <si>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</si>
  <si>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</si>
  <si>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</si>
  <si>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</si>
  <si>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</si>
  <si>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</si>
  <si>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</si>
  <si>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</si>
  <si>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</si>
  <si>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</si>
  <si>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</si>
  <si>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</si>
  <si>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</si>
  <si>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</si>
  <si>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</si>
  <si>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</si>
  <si>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</si>
  <si>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</si>
  <si>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</si>
  <si>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</si>
  <si>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</si>
  <si>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</si>
  <si>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</si>
  <si>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</si>
  <si>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</si>
  <si>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</si>
  <si>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</si>
  <si>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</si>
  <si>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</si>
  <si>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</si>
  <si>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</si>
  <si>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</si>
  <si>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</si>
  <si>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</si>
  <si>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</si>
  <si>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</si>
  <si>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</si>
  <si>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</si>
  <si>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</si>
  <si>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</si>
  <si>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</si>
  <si>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</si>
  <si>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</si>
  <si>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</si>
  <si>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</si>
  <si>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</si>
  <si>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</si>
  <si>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</si>
  <si>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</si>
  <si>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</si>
  <si>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</si>
  <si>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</si>
  <si>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</si>
  <si>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</si>
  <si>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</si>
  <si>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</si>
  <si>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</si>
  <si>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</si>
  <si>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</si>
  <si>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</si>
  <si>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</si>
  <si>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</si>
  <si>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</si>
  <si>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</si>
  <si>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</si>
  <si>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</si>
  <si>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</si>
  <si>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</si>
  <si>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</si>
  <si>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</si>
  <si>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</si>
  <si>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</si>
  <si>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</si>
  <si>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</si>
  <si>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</si>
  <si>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</si>
  <si>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</si>
  <si>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</si>
  <si>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</si>
  <si>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</si>
  <si>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</si>
  <si>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</si>
  <si>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</si>
  <si>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</si>
  <si>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</si>
  <si>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</si>
  <si>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</si>
  <si>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</si>
  <si>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</si>
  <si>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</si>
  <si>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</si>
  <si>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</si>
  <si>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</si>
  <si>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</si>
  <si>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</si>
  <si>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</si>
  <si>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</si>
  <si>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</si>
  <si>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</si>
  <si>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</si>
  <si>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</si>
  <si>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</si>
  <si>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</si>
  <si>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</si>
  <si>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</si>
  <si>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</si>
  <si>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</si>
  <si>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</si>
  <si>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</si>
  <si>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</si>
  <si>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</si>
  <si>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</si>
  <si>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</si>
  <si>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</si>
  <si>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</si>
  <si>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</si>
  <si>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</si>
  <si>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</si>
  <si>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</si>
  <si>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</si>
  <si>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</si>
  <si>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</si>
  <si>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</si>
  <si>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</si>
  <si>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</si>
  <si>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</si>
  <si>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</si>
  <si>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</si>
  <si>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</si>
  <si>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</si>
  <si>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</si>
  <si>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</si>
  <si>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</si>
  <si>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</si>
  <si>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</si>
  <si>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</si>
  <si>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</si>
  <si>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</si>
  <si>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</si>
  <si>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</si>
  <si>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</si>
  <si>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</si>
  <si>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</si>
  <si>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</si>
  <si>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</si>
  <si>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</si>
  <si>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</si>
  <si>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</si>
  <si>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</si>
  <si>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</si>
  <si>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</si>
  <si>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</si>
  <si>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</si>
  <si>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</si>
  <si>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</si>
  <si>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</si>
  <si>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</si>
  <si>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</si>
  <si>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</si>
  <si>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</si>
  <si>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</si>
  <si>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</si>
  <si>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</si>
  <si>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</si>
  <si>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</si>
  <si>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</si>
  <si>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</si>
  <si>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</si>
  <si>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</si>
  <si>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</si>
  <si>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</si>
  <si>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</si>
  <si>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</si>
  <si>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</si>
  <si>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</si>
  <si>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</si>
  <si>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</si>
  <si>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</si>
  <si>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</si>
  <si>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</si>
  <si>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</si>
  <si>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</si>
  <si>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</si>
  <si>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</si>
  <si>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</si>
  <si>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</si>
  <si>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</si>
  <si>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</si>
  <si>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</si>
  <si>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</si>
  <si>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</si>
  <si>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</si>
  <si>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</si>
  <si>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</si>
  <si>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</si>
  <si>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</si>
  <si>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</si>
  <si>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</si>
  <si>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</si>
  <si>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</si>
  <si>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</si>
  <si>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</si>
  <si>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</si>
  <si>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</si>
  <si>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</si>
  <si>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</si>
  <si>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</si>
  <si>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</si>
  <si>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</si>
  <si>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</si>
  <si>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</si>
  <si>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</si>
  <si>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</si>
  <si>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</si>
  <si>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</si>
  <si>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</si>
  <si>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</si>
  <si>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</si>
  <si>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</si>
  <si>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</si>
  <si>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</si>
  <si>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</si>
  <si>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</si>
  <si>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</si>
  <si>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</si>
  <si>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</si>
  <si>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</si>
  <si>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</si>
  <si>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</si>
  <si>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</si>
  <si>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</si>
  <si>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</si>
  <si>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</si>
  <si>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</si>
  <si>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</si>
  <si>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</si>
  <si>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</si>
  <si>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</si>
  <si>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</si>
  <si>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</si>
  <si>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</si>
  <si>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</si>
  <si>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</si>
  <si>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</si>
  <si>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</si>
  <si>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</si>
  <si>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</si>
  <si>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</si>
  <si>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</si>
  <si>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</si>
  <si>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</si>
  <si>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</si>
  <si>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</si>
  <si>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</si>
  <si>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</si>
  <si>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</si>
  <si>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</si>
  <si>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</si>
  <si>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</si>
  <si>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</si>
  <si>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</si>
  <si>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</si>
  <si>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</si>
  <si>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</si>
  <si>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</si>
  <si>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</si>
  <si>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</si>
  <si>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</si>
  <si>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</si>
  <si>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</si>
  <si>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</si>
  <si>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</si>
  <si>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</si>
  <si>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</si>
  <si>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</si>
  <si>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</si>
  <si>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</si>
  <si>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</si>
  <si>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</si>
  <si>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</si>
  <si>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</si>
  <si>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</si>
  <si>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</si>
  <si>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</si>
  <si>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</si>
  <si>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</si>
  <si>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</si>
  <si>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</si>
  <si>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</si>
  <si>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</si>
  <si>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</si>
  <si>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</si>
  <si>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</si>
  <si>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</si>
  <si>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</si>
  <si>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</si>
  <si>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</si>
  <si>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</si>
  <si>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</si>
  <si>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</si>
  <si>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</si>
  <si>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</si>
  <si>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</si>
  <si>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</si>
  <si>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</si>
  <si>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</si>
  <si>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</si>
  <si>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</si>
  <si>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</si>
  <si>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</si>
  <si>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</si>
  <si>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</si>
  <si>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</si>
  <si>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</si>
  <si>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</si>
  <si>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</si>
  <si>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</si>
  <si>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</si>
  <si>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</si>
  <si>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</si>
  <si>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</si>
  <si>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</si>
  <si>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</si>
  <si>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</si>
  <si>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</si>
  <si>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</si>
  <si>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</si>
  <si>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</si>
  <si>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</si>
  <si>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</si>
  <si>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</si>
  <si>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</si>
  <si>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</si>
  <si>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</si>
  <si>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</si>
  <si>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</si>
  <si>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</si>
  <si>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</si>
  <si>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</si>
  <si>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</si>
  <si>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</si>
  <si>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</si>
  <si>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</si>
  <si>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</si>
  <si>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</si>
  <si>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</si>
  <si>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</si>
  <si>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</si>
  <si>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</si>
  <si>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</si>
  <si>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</si>
  <si>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</si>
  <si>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</si>
  <si>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</si>
  <si>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</si>
  <si>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</si>
  <si>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</si>
  <si>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</si>
  <si>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</si>
  <si>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</si>
  <si>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</si>
  <si>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</si>
  <si>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</si>
  <si>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</si>
  <si>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</si>
  <si>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</si>
  <si>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</si>
  <si>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</si>
  <si>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</si>
  <si>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</si>
  <si>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</si>
  <si>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</si>
  <si>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</si>
  <si>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</si>
  <si>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</si>
  <si>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</si>
  <si>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</si>
  <si>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</si>
  <si>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</si>
  <si>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</si>
  <si>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</si>
  <si>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</si>
  <si>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</si>
  <si>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</si>
  <si>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</si>
  <si>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</si>
  <si>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</si>
  <si>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</si>
  <si>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</si>
  <si>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</si>
  <si>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</si>
  <si>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</si>
  <si>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</si>
  <si>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</si>
  <si>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</si>
  <si>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</si>
  <si>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</si>
  <si>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</si>
  <si>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</si>
  <si>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</si>
  <si>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</si>
  <si>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</si>
  <si>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</si>
  <si>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</si>
  <si>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</si>
  <si>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</si>
  <si>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</si>
  <si>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</si>
  <si>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</si>
  <si>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</si>
  <si>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</si>
  <si>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</si>
  <si>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</si>
  <si>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</si>
  <si>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</si>
  <si>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</si>
  <si>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</si>
  <si>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</si>
  <si>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</si>
  <si>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</si>
  <si>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</si>
  <si>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</si>
  <si>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</si>
  <si>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</si>
  <si>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</si>
  <si>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</si>
  <si>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</si>
  <si>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</si>
  <si>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</si>
  <si>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</si>
  <si>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</si>
  <si>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</si>
  <si>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</si>
  <si>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</si>
  <si>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</si>
  <si>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</si>
  <si>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</si>
  <si>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</si>
  <si>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</si>
  <si>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</si>
  <si>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</si>
  <si>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</si>
  <si>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</si>
  <si>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</si>
  <si>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</si>
  <si>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</si>
  <si>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</si>
  <si>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</si>
  <si>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</si>
  <si>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</si>
  <si>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</si>
  <si>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</si>
  <si>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</si>
  <si>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</si>
  <si>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</si>
  <si>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</si>
  <si>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</si>
  <si>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</si>
  <si>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</si>
  <si>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</si>
  <si>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</si>
  <si>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</si>
  <si>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</si>
  <si>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</si>
  <si>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</si>
  <si>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</si>
  <si>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</si>
  <si>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</si>
  <si>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</si>
  <si>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</si>
  <si>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</si>
  <si>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</si>
  <si>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</si>
  <si>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</si>
  <si>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</si>
  <si>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</si>
  <si>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</si>
  <si>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</si>
  <si>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</si>
  <si>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</si>
  <si>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</si>
  <si>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</si>
  <si>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</si>
  <si>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</si>
  <si>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</si>
  <si>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</si>
  <si>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</si>
  <si>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</si>
  <si>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</si>
  <si>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</si>
  <si>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</si>
  <si>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</si>
  <si>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</si>
  <si>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</si>
  <si>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</si>
  <si>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</si>
  <si>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</si>
  <si>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</si>
  <si>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</si>
  <si>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</si>
  <si>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</si>
  <si>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</si>
  <si>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</si>
  <si>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</si>
  <si>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</si>
  <si>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</si>
  <si>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</si>
  <si>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</si>
  <si>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</si>
  <si>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</si>
  <si>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</si>
  <si>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</si>
  <si>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</si>
  <si>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</si>
  <si>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</si>
  <si>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</si>
  <si>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</si>
  <si>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</si>
  <si>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</si>
  <si>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</si>
  <si>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</si>
  <si>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</si>
  <si>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</si>
  <si>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</si>
  <si>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</si>
  <si>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</si>
  <si>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</si>
  <si>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</si>
  <si>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</si>
  <si>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</si>
  <si>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</si>
  <si>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</si>
  <si>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</si>
  <si>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</si>
  <si>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</si>
  <si>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</si>
  <si>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</si>
  <si>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</si>
  <si>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</si>
  <si>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</si>
  <si>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</si>
  <si>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</si>
  <si>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</si>
  <si>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</si>
  <si>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</si>
  <si>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</si>
  <si>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</si>
  <si>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</si>
  <si>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</si>
  <si>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</si>
  <si>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</si>
  <si>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</si>
  <si>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</si>
  <si>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</si>
  <si>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</si>
  <si>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</si>
  <si>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</si>
  <si>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</si>
  <si>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</si>
  <si>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</si>
  <si>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</si>
  <si>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</si>
  <si>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</si>
  <si>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</si>
  <si>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</si>
  <si>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</si>
  <si>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</si>
  <si>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</si>
  <si>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</si>
  <si>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</si>
  <si>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</si>
  <si>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</si>
  <si>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</si>
  <si>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</si>
  <si>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</si>
  <si>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</si>
  <si>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</si>
  <si>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</si>
  <si>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</si>
  <si>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</si>
  <si>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</si>
  <si>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</si>
  <si>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</si>
  <si>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</si>
  <si>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</si>
  <si>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</si>
  <si>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</si>
  <si>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</si>
  <si>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</si>
  <si>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</si>
  <si>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</si>
  <si>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</si>
  <si>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</si>
  <si>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</si>
  <si>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</si>
  <si>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</si>
  <si>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</si>
  <si>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</si>
  <si>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</si>
  <si>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</si>
  <si>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</si>
  <si>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</si>
  <si>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</si>
  <si>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</si>
  <si>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</si>
  <si>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</si>
  <si>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</si>
  <si>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</si>
  <si>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</si>
  <si>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</si>
  <si>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</si>
  <si>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</si>
  <si>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</si>
  <si>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</si>
  <si>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</si>
  <si>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</si>
  <si>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</si>
  <si>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</si>
  <si>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</si>
  <si>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</si>
  <si>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</si>
  <si>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</si>
  <si>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</si>
  <si>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</si>
  <si>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</si>
  <si>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</si>
  <si>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</si>
  <si>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</si>
  <si>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</si>
  <si>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</si>
  <si>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</si>
  <si>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</si>
  <si>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</si>
  <si>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</si>
  <si>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</si>
  <si>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</si>
  <si>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</si>
  <si>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</si>
  <si>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</si>
  <si>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</si>
  <si>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</si>
  <si>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</si>
  <si>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</si>
  <si>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</si>
  <si>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</si>
  <si>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</si>
  <si>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</si>
  <si>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</si>
  <si>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</si>
  <si>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</si>
  <si>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</si>
  <si>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</si>
  <si>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</si>
  <si>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</si>
  <si>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</si>
  <si>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</si>
  <si>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</si>
  <si>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</si>
  <si>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</si>
  <si>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</si>
  <si>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</si>
  <si>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</si>
  <si>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</si>
  <si>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</si>
  <si>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</si>
  <si>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</si>
  <si>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</si>
  <si>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</si>
  <si>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</si>
  <si>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</si>
  <si>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</si>
  <si>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</si>
  <si>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</si>
  <si>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</si>
  <si>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</si>
  <si>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</si>
  <si>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</si>
  <si>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</si>
  <si>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</si>
  <si>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</si>
  <si>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</si>
  <si>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</si>
  <si>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</si>
  <si>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</si>
  <si>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</si>
  <si>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</si>
  <si>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</si>
  <si>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</si>
  <si>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</si>
  <si>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</si>
  <si>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</si>
  <si>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</si>
  <si>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</si>
  <si>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</si>
  <si>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</si>
  <si>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</si>
  <si>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</si>
  <si>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</si>
  <si>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</si>
  <si>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</si>
  <si>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</si>
  <si>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</si>
  <si>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</si>
  <si>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</si>
  <si>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</si>
  <si>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</si>
  <si>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</si>
  <si>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</si>
  <si>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</si>
  <si>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</si>
  <si>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</si>
  <si>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</si>
  <si>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</si>
  <si>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</si>
  <si>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</si>
  <si>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</si>
  <si>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</si>
  <si>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</si>
  <si>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</si>
  <si>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</si>
  <si>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</si>
  <si>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</si>
  <si>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</si>
  <si>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</si>
  <si>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</si>
  <si>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</si>
  <si>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</si>
  <si>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</si>
  <si>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</si>
  <si>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</si>
  <si>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</si>
  <si>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</si>
  <si>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</si>
  <si>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</si>
  <si>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</si>
  <si>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</si>
  <si>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</si>
  <si>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</si>
  <si>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</si>
  <si>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</si>
  <si>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</si>
  <si>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</si>
  <si>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</si>
  <si>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</si>
  <si>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</si>
  <si>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</si>
  <si>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</si>
  <si>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</si>
  <si>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</si>
  <si>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</si>
  <si>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</si>
  <si>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</si>
  <si>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</si>
  <si>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</si>
  <si>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</si>
  <si>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</si>
  <si>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</si>
  <si>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</si>
  <si>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</si>
  <si>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</si>
  <si>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</si>
  <si>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</si>
  <si>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</si>
  <si>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</si>
  <si>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</si>
  <si>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</si>
  <si>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</si>
  <si>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</si>
  <si>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</si>
  <si>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</si>
  <si>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</si>
  <si>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</si>
  <si>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</si>
  <si>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</si>
  <si>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</si>
  <si>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</si>
  <si>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</si>
  <si>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</si>
  <si>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</si>
  <si>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</si>
  <si>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</si>
  <si>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</si>
  <si>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</si>
  <si>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</si>
  <si>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</si>
  <si>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</si>
  <si>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</si>
  <si>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</si>
  <si>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</si>
  <si>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</si>
  <si>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</si>
  <si>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</si>
  <si>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</si>
  <si>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</si>
  <si>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</si>
  <si>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</si>
  <si>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</si>
  <si>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</si>
  <si>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</si>
  <si>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</si>
  <si>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</si>
  <si>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</si>
  <si>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</si>
  <si>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</si>
  <si>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</si>
  <si>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</si>
  <si>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</si>
  <si>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</si>
  <si>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</si>
  <si>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</si>
  <si>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</si>
  <si>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</si>
  <si>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</si>
  <si>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</si>
  <si>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</si>
  <si>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</si>
  <si>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</si>
  <si>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</si>
  <si>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</si>
  <si>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</si>
  <si>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</si>
  <si>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</si>
  <si>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</si>
  <si>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</si>
  <si>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</si>
  <si>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</si>
  <si>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</si>
  <si>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</si>
  <si>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</si>
  <si>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</si>
  <si>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</si>
  <si>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</si>
  <si>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</si>
  <si>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</si>
  <si>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</si>
  <si>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</si>
  <si>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</si>
  <si>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</si>
  <si>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</si>
  <si>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</si>
  <si>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</si>
  <si>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</si>
  <si>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</si>
  <si>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</si>
  <si>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</si>
  <si>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</si>
  <si>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</si>
  <si>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</si>
  <si>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</si>
  <si>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</si>
  <si>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</si>
  <si>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</si>
  <si>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</si>
  <si>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</si>
  <si>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</si>
  <si>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</si>
  <si>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</si>
  <si>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</si>
  <si>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</si>
  <si>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</si>
  <si>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</si>
  <si>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</si>
  <si>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</si>
  <si>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</si>
  <si>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</si>
  <si>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</si>
  <si>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</si>
  <si>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</si>
  <si>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</si>
  <si>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</si>
  <si>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</si>
  <si>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</si>
  <si>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</si>
  <si>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</si>
  <si>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</si>
  <si>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</si>
  <si>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</si>
  <si>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</si>
  <si>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</si>
  <si>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</si>
  <si>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</si>
  <si>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</si>
  <si>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</si>
  <si>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</si>
  <si>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</si>
  <si>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</si>
  <si>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</si>
  <si>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</si>
  <si>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</si>
  <si>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</si>
  <si>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</si>
  <si>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</si>
  <si>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</si>
  <si>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</si>
  <si>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</si>
  <si>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</si>
  <si>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</si>
  <si>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</si>
  <si>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</si>
  <si>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</si>
  <si>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</si>
  <si>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</si>
  <si>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</si>
  <si>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</si>
  <si>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</si>
  <si>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</si>
  <si>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</si>
  <si>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</si>
  <si>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</si>
  <si>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</si>
  <si>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</si>
  <si>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</si>
  <si>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</si>
  <si>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</si>
  <si>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</si>
  <si>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</si>
  <si>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</si>
  <si>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</si>
  <si>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</si>
  <si>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</si>
  <si>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</si>
  <si>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</si>
  <si>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</si>
  <si>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</si>
  <si>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</si>
  <si>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</si>
  <si>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</si>
  <si>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</si>
  <si>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</si>
  <si>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</si>
  <si>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</si>
  <si>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</si>
  <si>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</si>
  <si>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</si>
  <si>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</si>
  <si>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</si>
  <si>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</si>
  <si>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</si>
  <si>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</si>
  <si>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</si>
  <si>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</si>
  <si>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</si>
  <si>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</si>
  <si>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</si>
  <si>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</si>
  <si>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</si>
  <si>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</si>
  <si>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</si>
  <si>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</si>
  <si>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</si>
  <si>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</si>
  <si>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</si>
  <si>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</si>
  <si>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</si>
  <si>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</si>
  <si>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</si>
  <si>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</si>
  <si>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</si>
  <si>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</si>
  <si>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</si>
  <si>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</si>
  <si>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</si>
  <si>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</si>
  <si>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</si>
  <si>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</si>
  <si>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</si>
  <si>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</si>
  <si>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</si>
  <si>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</si>
  <si>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</si>
  <si>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</si>
  <si>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</si>
  <si>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</si>
  <si>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</si>
  <si>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</si>
  <si>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</si>
  <si>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</si>
  <si>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</si>
  <si>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</si>
  <si>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</si>
  <si>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</si>
  <si>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</si>
  <si>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</si>
  <si>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</si>
  <si>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</si>
  <si>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</si>
  <si>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</si>
  <si>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</si>
  <si>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</si>
  <si>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</si>
  <si>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</si>
  <si>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</si>
  <si>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</si>
  <si>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</si>
  <si>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</si>
  <si>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</si>
  <si>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</si>
  <si>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</si>
  <si>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</si>
  <si>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</si>
  <si>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</si>
  <si>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</si>
  <si>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</si>
  <si>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</si>
  <si>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</si>
  <si>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</si>
  <si>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</si>
  <si>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</si>
  <si>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</si>
  <si>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</si>
  <si>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</si>
  <si>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</si>
  <si>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</si>
  <si>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</si>
  <si>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</si>
  <si>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</si>
  <si>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</si>
  <si>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</si>
  <si>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</si>
  <si>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</si>
  <si>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</si>
  <si>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</si>
  <si>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</si>
  <si>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</si>
  <si>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</si>
  <si>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</si>
  <si>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</si>
  <si>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</si>
  <si>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</si>
  <si>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</si>
  <si>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</si>
  <si>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</si>
  <si>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</si>
  <si>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</si>
  <si>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</si>
  <si>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</si>
  <si>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</si>
  <si>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</si>
  <si>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</si>
  <si>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</si>
  <si>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</si>
  <si>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</si>
  <si>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</si>
  <si>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</si>
  <si>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</si>
  <si>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</si>
  <si>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</si>
  <si>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</si>
  <si>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</si>
  <si>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</si>
  <si>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</si>
  <si>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</si>
  <si>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</si>
  <si>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</si>
  <si>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</si>
  <si>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</si>
  <si>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</si>
  <si>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</si>
  <si>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</si>
  <si>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</si>
  <si>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</si>
  <si>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</si>
  <si>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</si>
  <si>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</si>
  <si>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</si>
  <si>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</si>
  <si>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</si>
  <si>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</si>
  <si>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</si>
  <si>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</si>
  <si>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</si>
  <si>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</si>
  <si>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</si>
  <si>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</si>
  <si>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</si>
  <si>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</si>
  <si>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</si>
  <si>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</si>
  <si>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</si>
  <si>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</si>
  <si>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</si>
  <si>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</si>
  <si>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</si>
  <si>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</si>
  <si>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</si>
  <si>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</si>
  <si>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</si>
  <si>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</si>
  <si>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</si>
  <si>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</si>
  <si>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</si>
  <si>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</si>
  <si>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</si>
  <si>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</si>
  <si>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</si>
  <si>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</si>
  <si>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</si>
  <si>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</si>
  <si>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</si>
  <si>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</si>
  <si>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</si>
  <si>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</si>
  <si>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</si>
  <si>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</si>
  <si>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</si>
  <si>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</si>
  <si>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</si>
  <si>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</si>
  <si>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</si>
  <si>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</si>
  <si>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</si>
  <si>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</si>
  <si>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</si>
  <si>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</si>
  <si>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</si>
  <si>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</si>
  <si>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</si>
  <si>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</si>
  <si>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</si>
  <si>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</si>
  <si>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</si>
  <si>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</si>
  <si>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</si>
  <si>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</si>
  <si>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</si>
  <si>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</si>
  <si>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</si>
  <si>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</si>
  <si>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</si>
  <si>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</si>
  <si>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</si>
  <si>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</si>
  <si>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</si>
  <si>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</si>
  <si>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</si>
  <si>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</si>
  <si>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</si>
  <si>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</si>
  <si>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</si>
  <si>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</si>
  <si>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</si>
  <si>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</si>
  <si>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</si>
  <si>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</si>
  <si>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</si>
  <si>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</si>
  <si>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</si>
  <si>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</si>
  <si>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</si>
  <si>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</si>
  <si>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</si>
  <si>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</si>
  <si>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</si>
  <si>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</si>
  <si>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</si>
  <si>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</si>
  <si>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</si>
  <si>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</si>
  <si>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</si>
  <si>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</si>
  <si>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</si>
  <si>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</si>
  <si>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</si>
  <si>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</si>
  <si>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</si>
  <si>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</si>
  <si>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</si>
  <si>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</si>
  <si>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</si>
  <si>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</si>
  <si>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</si>
  <si>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</si>
  <si>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</si>
  <si>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</si>
  <si>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</si>
  <si>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</si>
  <si>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</si>
  <si>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</si>
  <si>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</si>
  <si>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</si>
  <si>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</si>
  <si>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</si>
  <si>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</si>
  <si>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</si>
  <si>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</si>
  <si>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</si>
  <si>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</si>
  <si>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</si>
  <si>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</si>
  <si>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</si>
  <si>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</si>
  <si>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</si>
  <si>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</si>
  <si>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</si>
  <si>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</si>
  <si>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</si>
  <si>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</si>
  <si>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</si>
  <si>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</si>
  <si>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</si>
  <si>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</si>
  <si>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</si>
  <si>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</si>
  <si>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</si>
  <si>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</si>
  <si>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</si>
  <si>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</si>
  <si>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</si>
  <si>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</si>
  <si>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</si>
  <si>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</si>
  <si>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</si>
  <si>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</si>
  <si>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</si>
  <si>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</si>
  <si>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</si>
  <si>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</si>
  <si>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</si>
  <si>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</si>
  <si>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</si>
  <si>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</si>
  <si>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</si>
  <si>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</si>
  <si>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</si>
  <si>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</si>
  <si>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</si>
  <si>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</si>
  <si>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</si>
  <si>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</si>
  <si>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</si>
  <si>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</si>
  <si>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</si>
  <si>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</si>
  <si>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</si>
  <si>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</si>
  <si>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</si>
  <si>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</si>
  <si>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</si>
  <si>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</si>
  <si>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</si>
  <si>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</si>
  <si>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</si>
  <si>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</si>
  <si>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</si>
  <si>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</si>
  <si>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</si>
  <si>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</si>
  <si>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</si>
  <si>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</si>
  <si>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</si>
  <si>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</si>
  <si>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</si>
  <si>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</si>
  <si>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</si>
  <si>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</si>
  <si>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</si>
  <si>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</si>
  <si>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</si>
  <si>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</si>
  <si>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</si>
  <si>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</si>
  <si>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</si>
  <si>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</si>
  <si>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</si>
  <si>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</si>
  <si>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</si>
  <si>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</si>
  <si>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</si>
  <si>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</si>
  <si>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</si>
  <si>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</si>
  <si>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</si>
  <si>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</si>
  <si>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</si>
  <si>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</si>
  <si>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</si>
  <si>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</si>
  <si>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</si>
  <si>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</si>
  <si>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</si>
  <si>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</si>
  <si>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</si>
  <si>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</si>
  <si>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</si>
  <si>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</si>
  <si>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</si>
  <si>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</si>
  <si>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</si>
  <si>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</si>
  <si>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</si>
  <si>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</si>
  <si>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</si>
  <si>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</si>
  <si>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</si>
  <si>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</si>
  <si>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</si>
  <si>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</si>
  <si>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</si>
  <si>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</si>
  <si>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</si>
  <si>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</si>
  <si>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</si>
  <si>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</si>
  <si>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</si>
  <si>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</si>
  <si>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</si>
  <si>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</si>
  <si>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</si>
  <si>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</si>
  <si>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</si>
  <si>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</si>
  <si>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</si>
  <si>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</si>
  <si>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</si>
  <si>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</si>
  <si>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</si>
  <si>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</si>
  <si>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</si>
  <si>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</si>
  <si>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</si>
  <si>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</si>
  <si>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</si>
  <si>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</si>
  <si>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</si>
  <si>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</si>
  <si>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</si>
  <si>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</si>
  <si>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</si>
  <si>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</si>
  <si>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</si>
  <si>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</si>
  <si>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</si>
  <si>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</si>
  <si>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</si>
  <si>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</si>
  <si>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</si>
  <si>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</si>
  <si>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</si>
  <si>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</si>
  <si>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</si>
  <si>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</si>
  <si>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</si>
  <si>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</si>
  <si>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</si>
  <si>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</si>
  <si>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</si>
  <si>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</si>
  <si>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</si>
  <si>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</si>
  <si>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</si>
  <si>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</si>
  <si>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</si>
  <si>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</si>
  <si>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</si>
  <si>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</si>
  <si>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</si>
  <si>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</si>
  <si>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</si>
  <si>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</si>
  <si>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</si>
  <si>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</si>
  <si>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</si>
  <si>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</si>
  <si>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</si>
  <si>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</si>
  <si>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</si>
  <si>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</si>
  <si>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</si>
  <si>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</si>
  <si>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</si>
  <si>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</si>
  <si>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</si>
  <si>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</si>
  <si>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</si>
  <si>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</si>
  <si>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</si>
  <si>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</si>
  <si>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</si>
  <si>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</si>
  <si>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</si>
  <si>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</si>
  <si>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</si>
  <si>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</si>
  <si>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</si>
  <si>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</si>
  <si>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</si>
  <si>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</si>
  <si>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</si>
  <si>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</si>
  <si>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</si>
  <si>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</si>
  <si>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</si>
  <si>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</si>
  <si>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</si>
  <si>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</si>
  <si>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</si>
  <si>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</si>
  <si>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</si>
  <si>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</si>
  <si>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</si>
  <si>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</si>
  <si>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</si>
  <si>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</si>
  <si>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</si>
  <si>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</si>
  <si>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</si>
  <si>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</si>
  <si>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</si>
  <si>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</si>
  <si>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</si>
  <si>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</si>
  <si>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</si>
  <si>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</si>
  <si>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</si>
  <si>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</si>
  <si>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</si>
  <si>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</si>
  <si>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</si>
  <si>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</si>
  <si>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</si>
  <si>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</si>
  <si>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</si>
  <si>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</si>
  <si>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</si>
  <si>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</si>
  <si>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</si>
  <si>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</si>
  <si>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</si>
  <si>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</si>
  <si>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</si>
  <si>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</si>
  <si>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</si>
  <si>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</si>
  <si>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</si>
  <si>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</si>
  <si>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</si>
  <si>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</si>
  <si>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</si>
  <si>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</si>
  <si>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</si>
  <si>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</si>
  <si>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</si>
  <si>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</si>
  <si>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</si>
  <si>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</si>
  <si>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</si>
  <si>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</si>
  <si>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</si>
  <si>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</si>
  <si>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</si>
  <si>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</si>
  <si>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</si>
  <si>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</si>
  <si>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</si>
  <si>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</si>
  <si>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</si>
  <si>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</si>
  <si>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</si>
  <si>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</si>
  <si>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</si>
  <si>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</si>
  <si>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</si>
  <si>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</si>
  <si>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</si>
  <si>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</si>
  <si>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</si>
  <si>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</si>
  <si>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</si>
  <si>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</si>
  <si>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</si>
  <si>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</si>
  <si>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</si>
  <si>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</si>
  <si>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</si>
  <si>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</si>
  <si>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</si>
  <si>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</si>
  <si>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</si>
  <si>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</si>
  <si>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</si>
  <si>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</si>
  <si>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</si>
  <si>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</si>
  <si>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</si>
  <si>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</si>
  <si>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</si>
  <si>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</si>
  <si>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</si>
  <si>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</si>
  <si>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</si>
  <si>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</si>
  <si>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</si>
  <si>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</si>
  <si>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</si>
  <si>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</si>
  <si>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</si>
  <si>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</si>
  <si>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</si>
  <si>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</si>
  <si>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</si>
  <si>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</si>
  <si>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</si>
  <si>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</si>
  <si>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</si>
  <si>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</si>
  <si>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</si>
  <si>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</si>
  <si>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</si>
  <si>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</si>
  <si>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</si>
  <si>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</si>
  <si>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</si>
  <si>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</si>
  <si>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</si>
  <si>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</si>
  <si>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</si>
  <si>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</si>
  <si>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</si>
  <si>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</si>
  <si>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</si>
  <si>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</si>
  <si>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</si>
  <si>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</si>
  <si>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</si>
  <si>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</si>
  <si>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</si>
  <si>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</si>
  <si>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</si>
  <si>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</si>
  <si>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</si>
  <si>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</si>
  <si>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</si>
  <si>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</si>
  <si>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</si>
  <si>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</si>
  <si>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</si>
  <si>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</si>
  <si>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</si>
  <si>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</si>
  <si>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</si>
  <si>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</si>
  <si>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</si>
  <si>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</si>
  <si>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</si>
  <si>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</si>
  <si>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</si>
  <si>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</si>
  <si>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</si>
  <si>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</si>
  <si>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</si>
  <si>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</si>
  <si>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</si>
  <si>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</si>
  <si>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</si>
  <si>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</si>
  <si>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</si>
  <si>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</si>
  <si>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</si>
  <si>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</si>
  <si>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</si>
  <si>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</si>
  <si>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</si>
  <si>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</si>
  <si>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</si>
  <si>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</si>
  <si>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</si>
  <si>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</si>
  <si>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</si>
  <si>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</si>
  <si>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</si>
  <si>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</si>
  <si>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</si>
  <si>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</si>
  <si>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</si>
  <si>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</si>
  <si>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</si>
  <si>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</si>
  <si>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</si>
  <si>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</si>
  <si>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</si>
  <si>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</si>
  <si>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</si>
  <si>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</si>
  <si>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</si>
  <si>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</si>
  <si>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</si>
  <si>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</si>
  <si>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</si>
  <si>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</si>
  <si>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</si>
  <si>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</si>
  <si>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</si>
  <si>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</si>
  <si>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</si>
  <si>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</si>
  <si>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</si>
  <si>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</si>
  <si>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</si>
  <si>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</si>
  <si>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</si>
  <si>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</si>
  <si>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</si>
  <si>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</si>
  <si>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</si>
  <si>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</si>
  <si>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</si>
  <si>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</si>
  <si>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</si>
  <si>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</si>
  <si>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</si>
  <si>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</si>
  <si>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</si>
  <si>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</si>
  <si>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</si>
  <si>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</si>
  <si>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</si>
  <si>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</si>
  <si>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</si>
  <si>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</si>
  <si>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</si>
  <si>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</si>
  <si>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</si>
  <si>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</si>
  <si>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</si>
  <si>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</si>
  <si>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</si>
  <si>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</si>
  <si>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</si>
  <si>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</si>
  <si>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</si>
  <si>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</si>
  <si>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</si>
  <si>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</si>
  <si>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</si>
  <si>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</si>
  <si>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</si>
  <si>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</si>
  <si>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</si>
  <si>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</si>
  <si>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</si>
  <si>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</si>
  <si>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</si>
  <si>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</si>
  <si>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</si>
  <si>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</si>
  <si>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</si>
  <si>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</si>
  <si>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</si>
  <si>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</si>
  <si>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</si>
  <si>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</si>
  <si>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</si>
  <si>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</si>
  <si>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</si>
  <si>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</si>
  <si>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</si>
  <si>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</si>
  <si>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</si>
  <si>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</si>
  <si>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</si>
  <si>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</si>
  <si>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</si>
  <si>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</si>
  <si>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</si>
  <si>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</si>
  <si>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</si>
  <si>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</si>
  <si>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</si>
  <si>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</si>
  <si>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</si>
  <si>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</si>
  <si>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</si>
  <si>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</si>
  <si>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</si>
  <si>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</si>
  <si>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</si>
  <si>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</si>
  <si>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</si>
  <si>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</si>
  <si>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</si>
  <si>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</si>
  <si>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</si>
  <si>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</si>
  <si>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</si>
  <si>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</si>
  <si>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</si>
  <si>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</si>
  <si>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</si>
  <si>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</si>
  <si>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</si>
  <si>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</si>
  <si>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</si>
  <si>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</si>
  <si>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</si>
  <si>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</si>
  <si>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</si>
  <si>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</si>
  <si>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</si>
  <si>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</si>
  <si>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</si>
  <si>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</si>
  <si>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</si>
  <si>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</si>
  <si>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</si>
  <si>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</si>
  <si>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</si>
  <si>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</si>
  <si>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</si>
  <si>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</si>
  <si>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</si>
  <si>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</si>
  <si>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</si>
  <si>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</si>
  <si>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</si>
  <si>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</si>
  <si>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</si>
  <si>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</si>
  <si>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</si>
  <si>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</si>
  <si>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</si>
  <si>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</si>
  <si>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</si>
  <si>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</si>
  <si>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</si>
  <si>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</si>
  <si>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</si>
  <si>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</si>
  <si>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</si>
  <si>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</si>
  <si>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</si>
  <si>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</si>
  <si>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</si>
  <si>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</si>
  <si>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</si>
  <si>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</si>
  <si>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</si>
  <si>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</si>
  <si>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</si>
  <si>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</si>
  <si>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</si>
  <si>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</si>
  <si>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</si>
  <si>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</si>
  <si>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</si>
  <si>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</si>
  <si>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</si>
  <si>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</si>
  <si>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</si>
  <si>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</si>
  <si>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</si>
  <si>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</si>
  <si>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</si>
  <si>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</si>
  <si>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</si>
  <si>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</si>
  <si>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</si>
  <si>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</si>
  <si>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</si>
  <si>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</si>
  <si>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</si>
  <si>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</si>
  <si>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</si>
  <si>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</si>
  <si>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</si>
  <si>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</si>
  <si>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</si>
  <si>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</si>
  <si>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</si>
  <si>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</si>
  <si>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</si>
  <si>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</si>
  <si>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</si>
  <si>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</si>
  <si>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</si>
  <si>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</si>
  <si>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</si>
  <si>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</si>
  <si>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</si>
  <si>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</si>
  <si>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</si>
  <si>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</si>
  <si>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</si>
  <si>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</si>
  <si>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</si>
  <si>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</si>
  <si>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</si>
  <si>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</si>
  <si>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</si>
  <si>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</si>
  <si>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</si>
  <si>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</si>
  <si>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</si>
  <si>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</si>
  <si>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</si>
  <si>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</si>
  <si>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</si>
  <si>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</si>
  <si>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</si>
  <si>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</si>
  <si>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</si>
  <si>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</si>
  <si>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</si>
  <si>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</si>
  <si>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</si>
  <si>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</si>
  <si>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</si>
  <si>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</si>
  <si>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</si>
  <si>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</si>
  <si>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</si>
  <si>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</si>
  <si>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</si>
  <si>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</si>
  <si>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</si>
  <si>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</si>
  <si>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</si>
  <si>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</si>
  <si>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</si>
  <si>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</si>
  <si>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</si>
  <si>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</si>
  <si>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</si>
  <si>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</si>
  <si>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</si>
  <si>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</si>
  <si>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</si>
  <si>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</si>
  <si>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</si>
  <si>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</si>
  <si>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</si>
  <si>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</si>
  <si>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</si>
  <si>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</si>
  <si>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</si>
  <si>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</si>
  <si>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</si>
  <si>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</si>
  <si>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</si>
  <si>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</si>
  <si>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</si>
  <si>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</si>
  <si>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</si>
  <si>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</si>
  <si>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</si>
  <si>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</si>
  <si>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</si>
  <si>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</si>
  <si>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</si>
  <si>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</si>
  <si>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</si>
  <si>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</si>
  <si>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</si>
  <si>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</si>
  <si>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</si>
  <si>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</si>
  <si>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</si>
  <si>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</si>
  <si>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</si>
  <si>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</si>
  <si>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</si>
  <si>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</si>
  <si>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</si>
  <si>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</si>
  <si>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</si>
  <si>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</si>
  <si>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</si>
  <si>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</si>
  <si>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</si>
  <si>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</si>
  <si>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</si>
  <si>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</si>
  <si>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</si>
  <si>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</si>
  <si>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</si>
  <si>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</si>
  <si>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</si>
  <si>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</si>
  <si>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</si>
  <si>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</si>
  <si>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</si>
  <si>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</si>
  <si>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</si>
  <si>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</si>
  <si>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</si>
  <si>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</si>
  <si>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</si>
  <si>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</si>
  <si>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</si>
  <si>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</si>
  <si>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</si>
  <si>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</si>
  <si>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</si>
  <si>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</si>
  <si>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</si>
  <si>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</si>
  <si>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</si>
  <si>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</si>
  <si>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</si>
  <si>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</si>
  <si>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</si>
  <si>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</si>
  <si>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</si>
  <si>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</si>
  <si>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</si>
  <si>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</si>
  <si>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</si>
  <si>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</si>
  <si>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</si>
  <si>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</si>
  <si>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</si>
  <si>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</si>
  <si>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</si>
  <si>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</si>
  <si>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</si>
  <si>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</si>
  <si>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</si>
  <si>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</si>
  <si>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</si>
  <si>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</si>
  <si>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</si>
  <si>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</si>
  <si>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</si>
  <si>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</si>
  <si>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</si>
  <si>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</si>
  <si>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</si>
  <si>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</si>
  <si>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</si>
  <si>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</si>
  <si>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</si>
  <si>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</si>
  <si>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</si>
  <si>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</si>
  <si>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</si>
  <si>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</si>
  <si>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</si>
  <si>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</si>
  <si>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</si>
  <si>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</si>
  <si>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</si>
  <si>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</si>
  <si>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</si>
  <si>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</si>
  <si>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</si>
  <si>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</si>
  <si>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</si>
  <si>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</si>
  <si>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</si>
  <si>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</si>
  <si>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</si>
  <si>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</si>
  <si>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</si>
  <si>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</si>
  <si>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</si>
  <si>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</si>
  <si>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</si>
  <si>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</si>
  <si>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</si>
  <si>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</si>
  <si>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</si>
  <si>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</si>
  <si>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</si>
  <si>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</si>
  <si>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</si>
  <si>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</si>
  <si>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</si>
  <si>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</si>
  <si>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</si>
  <si>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</si>
  <si>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</si>
  <si>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</si>
  <si>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</si>
  <si>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</si>
  <si>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</si>
  <si>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</si>
  <si>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</si>
  <si>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</si>
  <si>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</si>
  <si>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</si>
  <si>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</si>
  <si>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</si>
  <si>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</si>
  <si>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</si>
  <si>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</si>
  <si>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</si>
  <si>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</si>
  <si>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</si>
  <si>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</si>
  <si>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</si>
  <si>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</si>
  <si>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</si>
  <si>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</si>
  <si>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</si>
  <si>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</si>
  <si>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</si>
  <si>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</si>
  <si>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</si>
  <si>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</si>
  <si>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</si>
  <si>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</si>
  <si>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</si>
  <si>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</si>
  <si>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</si>
  <si>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</si>
  <si>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</si>
  <si>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</si>
  <si>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</si>
  <si>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</si>
  <si>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</si>
  <si>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</si>
  <si>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</si>
  <si>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</si>
  <si>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</si>
  <si>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</si>
  <si>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</si>
  <si>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</si>
  <si>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</si>
  <si>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</si>
  <si>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</si>
  <si>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</si>
  <si>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</si>
  <si>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</si>
  <si>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</si>
  <si>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</si>
  <si>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</si>
  <si>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</si>
  <si>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</si>
  <si>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</si>
  <si>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</si>
  <si>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</si>
  <si>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</si>
  <si>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</si>
  <si>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</si>
  <si>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</si>
  <si>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</si>
  <si>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</si>
  <si>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</si>
  <si>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</si>
  <si>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</si>
  <si>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</si>
  <si>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</si>
  <si>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</si>
  <si>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</si>
  <si>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</si>
  <si>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</si>
  <si>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</si>
  <si>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</si>
  <si>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</si>
  <si>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</si>
  <si>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</si>
  <si>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</si>
  <si>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</si>
  <si>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</si>
  <si>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</si>
  <si>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</si>
  <si>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</si>
  <si>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</si>
  <si>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</si>
  <si>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</si>
  <si>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</si>
  <si>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</si>
  <si>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</si>
  <si>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</si>
  <si>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</si>
  <si>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</si>
  <si>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</si>
  <si>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</si>
  <si>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</si>
  <si>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</si>
  <si>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</si>
  <si>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</si>
  <si>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</si>
  <si>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</si>
  <si>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</si>
  <si>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</si>
  <si>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</si>
  <si>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</si>
  <si>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</si>
  <si>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</si>
  <si>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</si>
  <si>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</si>
  <si>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</si>
  <si>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</si>
  <si>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</si>
  <si>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</si>
  <si>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</si>
  <si>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</si>
  <si>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</si>
  <si>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</si>
  <si>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</si>
  <si>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</si>
  <si>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</si>
  <si>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</si>
  <si>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</si>
  <si>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</si>
  <si>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</si>
  <si>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</si>
  <si>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</si>
  <si>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</si>
  <si>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</si>
  <si>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</si>
  <si>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</si>
  <si>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</si>
  <si>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</si>
  <si>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</si>
  <si>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</si>
  <si>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</si>
  <si>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</si>
  <si>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</si>
  <si>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</si>
  <si>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</si>
  <si>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</si>
  <si>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</si>
  <si>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</si>
  <si>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</si>
  <si>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</si>
  <si>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</si>
  <si>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</si>
  <si>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</si>
  <si>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</si>
  <si>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</si>
  <si>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</si>
  <si>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</si>
  <si>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</si>
  <si>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</si>
  <si>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</si>
  <si>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</si>
  <si>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</si>
  <si>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</si>
  <si>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</si>
  <si>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</si>
  <si>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</si>
  <si>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</si>
  <si>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</si>
  <si>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</si>
  <si>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</si>
  <si>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</si>
  <si>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</si>
  <si>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</si>
  <si>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</si>
  <si>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</si>
  <si>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</si>
  <si>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</si>
  <si>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</si>
  <si>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</si>
  <si>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</si>
  <si>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</si>
  <si>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</si>
  <si>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</si>
  <si>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</si>
  <si>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</si>
  <si>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</si>
  <si>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</si>
  <si>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</si>
  <si>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</si>
  <si>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</si>
  <si>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</si>
  <si>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</si>
  <si>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</si>
  <si>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</si>
  <si>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</si>
  <si>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</si>
  <si>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</si>
  <si>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</si>
  <si>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</si>
  <si>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</si>
  <si>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</si>
  <si>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</si>
  <si>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</si>
  <si>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</si>
  <si>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</si>
  <si>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</si>
  <si>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</si>
  <si>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</si>
  <si>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</si>
  <si>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</si>
  <si>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</si>
  <si>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</si>
  <si>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</si>
  <si>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</si>
  <si>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</si>
  <si>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</si>
  <si>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</si>
  <si>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</si>
  <si>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</si>
  <si>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</si>
  <si>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</si>
  <si>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</si>
  <si>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</si>
  <si>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</si>
  <si>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</si>
  <si>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</si>
  <si>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</si>
  <si>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</si>
  <si>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</si>
  <si>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</si>
  <si>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</si>
  <si>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</si>
  <si>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</si>
  <si>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</si>
  <si>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</si>
  <si>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</si>
  <si>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</si>
  <si>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</si>
  <si>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</si>
  <si>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</si>
  <si>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</si>
  <si>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</si>
  <si>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</si>
  <si>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</si>
  <si>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</si>
  <si>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</si>
  <si>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</si>
  <si>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</si>
  <si>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</si>
  <si>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</si>
  <si>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</si>
  <si>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</si>
  <si>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</si>
  <si>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</si>
  <si>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</si>
  <si>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</si>
  <si>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</si>
  <si>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</si>
  <si>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</si>
  <si>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</si>
  <si>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</si>
  <si>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</si>
  <si>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</si>
  <si>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</si>
  <si>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</si>
  <si>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</si>
  <si>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</si>
  <si>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</si>
  <si>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</si>
  <si>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</si>
  <si>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</si>
  <si>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</si>
  <si>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</si>
  <si>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</si>
  <si>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</si>
  <si>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</si>
  <si>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</si>
  <si>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</si>
  <si>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</si>
  <si>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</si>
  <si>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</si>
  <si>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</si>
  <si>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</si>
  <si>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</si>
  <si>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</si>
  <si>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</si>
  <si>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</si>
  <si>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</si>
  <si>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</si>
  <si>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</si>
  <si>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</si>
  <si>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</si>
  <si>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</si>
  <si>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</si>
  <si>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</si>
  <si>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</si>
  <si>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</si>
  <si>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</si>
  <si>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</si>
  <si>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</si>
  <si>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</si>
  <si>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</si>
  <si>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</si>
  <si>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</si>
  <si>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</si>
  <si>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</si>
  <si>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</si>
  <si>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</si>
  <si>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</si>
  <si>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</si>
  <si>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</si>
  <si>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</si>
  <si>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</si>
  <si>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</si>
  <si>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</si>
  <si>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</si>
  <si>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</si>
  <si>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</si>
  <si>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</si>
  <si>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</si>
  <si>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</si>
  <si>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</si>
  <si>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</si>
  <si>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</si>
  <si>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</si>
  <si>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</si>
  <si>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</si>
  <si>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</si>
  <si>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</si>
  <si>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</si>
  <si>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</si>
  <si>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</si>
  <si>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</si>
  <si>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</si>
  <si>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</si>
  <si>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</si>
  <si>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</si>
  <si>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</si>
  <si>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</si>
  <si>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</si>
  <si>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</si>
  <si>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</si>
  <si>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</si>
  <si>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</si>
  <si>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</si>
  <si>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</si>
  <si>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</si>
  <si>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</si>
  <si>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</si>
  <si>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</si>
  <si>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</si>
  <si>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</si>
  <si>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</si>
  <si>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</si>
  <si>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</si>
  <si>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</si>
  <si>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</si>
  <si>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</si>
  <si>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</si>
  <si>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</si>
  <si>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</si>
  <si>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</si>
  <si>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</si>
  <si>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</si>
  <si>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</si>
  <si>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</si>
  <si>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</si>
  <si>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</si>
  <si>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</si>
  <si>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</si>
  <si>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</si>
  <si>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</si>
  <si>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</si>
  <si>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</si>
  <si>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</si>
  <si>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</si>
  <si>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</si>
  <si>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</si>
  <si>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</si>
  <si>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</si>
  <si>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</si>
  <si>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</si>
  <si>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</si>
  <si>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</si>
  <si>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</si>
  <si>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</si>
  <si>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</si>
  <si>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</si>
  <si>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</si>
  <si>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</si>
  <si>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</si>
  <si>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</si>
  <si>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</si>
  <si>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</si>
  <si>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</si>
  <si>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</si>
  <si>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</si>
  <si>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</si>
  <si>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</si>
  <si>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</si>
  <si>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</si>
  <si>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</si>
  <si>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</si>
  <si>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</si>
  <si>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</si>
  <si>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</si>
  <si>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</si>
  <si>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</si>
  <si>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</si>
  <si>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</si>
  <si>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</si>
  <si>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</si>
  <si>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</si>
  <si>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</si>
  <si>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</si>
  <si>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</si>
  <si>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</si>
  <si>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</si>
  <si>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</si>
  <si>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</si>
  <si>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</si>
  <si>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</si>
  <si>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</si>
  <si>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</si>
  <si>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</si>
  <si>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</si>
  <si>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</si>
  <si>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</si>
  <si>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</si>
  <si>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</si>
  <si>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</si>
  <si>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</si>
  <si>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</si>
  <si>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</si>
  <si>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</si>
  <si>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</si>
  <si>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</si>
  <si>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</si>
  <si>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</si>
  <si>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</si>
  <si>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</si>
  <si>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</si>
  <si>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</si>
  <si>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</si>
  <si>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</si>
  <si>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</si>
  <si>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</si>
  <si>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</si>
  <si>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</si>
  <si>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</si>
  <si>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</si>
  <si>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</si>
  <si>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</si>
  <si>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</si>
  <si>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</si>
  <si>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</si>
  <si>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</si>
  <si>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</si>
  <si>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</si>
  <si>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</si>
  <si>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</si>
  <si>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</si>
  <si>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</si>
  <si>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</si>
  <si>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</si>
  <si>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</si>
  <si>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</si>
  <si>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</si>
  <si>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</si>
  <si>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</si>
  <si>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</si>
  <si>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</si>
  <si>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</si>
  <si>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</si>
  <si>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</si>
  <si>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</si>
  <si>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</si>
  <si>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</si>
  <si>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</si>
  <si>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</si>
  <si>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</si>
  <si>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</si>
  <si>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</si>
  <si>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</si>
  <si>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</si>
  <si>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</si>
  <si>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</si>
  <si>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</si>
  <si>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</si>
  <si>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</si>
  <si>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</si>
  <si>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</si>
  <si>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</si>
  <si>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</si>
  <si>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</si>
  <si>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</si>
  <si>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</si>
  <si>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</si>
  <si>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</si>
  <si>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</si>
  <si>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</si>
  <si>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</si>
  <si>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</si>
  <si>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</si>
  <si>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</si>
  <si>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</si>
  <si>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</si>
  <si>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</si>
  <si>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</si>
  <si>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</si>
  <si>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</si>
  <si>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</si>
  <si>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</si>
  <si>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</si>
  <si>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</si>
  <si>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</si>
  <si>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</si>
  <si>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</si>
  <si>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</si>
  <si>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</si>
  <si>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</si>
  <si>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</si>
  <si>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</si>
  <si>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</si>
  <si>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</si>
  <si>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</si>
  <si>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</si>
  <si>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</si>
  <si>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</si>
  <si>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</si>
  <si>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</si>
  <si>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</si>
  <si>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</si>
  <si>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</si>
  <si>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</si>
  <si>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</si>
  <si>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</si>
  <si>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</si>
  <si>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</si>
  <si>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</si>
  <si>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</si>
  <si>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</si>
  <si>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</si>
  <si>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</si>
  <si>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</si>
  <si>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</si>
  <si>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</si>
  <si>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</si>
  <si>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</si>
  <si>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</si>
  <si>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</si>
  <si>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</si>
  <si>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</si>
  <si>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</si>
  <si>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</si>
  <si>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</si>
  <si>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</si>
  <si>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</si>
  <si>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</si>
  <si>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</si>
  <si>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</si>
  <si>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</si>
  <si>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</si>
  <si>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</si>
  <si>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</si>
  <si>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</si>
  <si>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</si>
  <si>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</si>
  <si>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</si>
  <si>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</si>
  <si>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</si>
  <si>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</si>
  <si>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</si>
  <si>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</si>
  <si>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</si>
  <si>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</si>
  <si>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</si>
  <si>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</si>
  <si>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</si>
  <si>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</si>
  <si>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</si>
  <si>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</si>
  <si>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</si>
  <si>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</si>
  <si>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</si>
  <si>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</si>
  <si>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</si>
  <si>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</si>
  <si>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</si>
  <si>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</si>
  <si>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</si>
  <si>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</si>
  <si>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</si>
  <si>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</si>
  <si>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</si>
  <si>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</si>
  <si>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</si>
  <si>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</si>
  <si>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</si>
  <si>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</si>
  <si>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</si>
  <si>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</si>
  <si>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</si>
  <si>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</si>
  <si>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</si>
  <si>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</si>
  <si>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</si>
  <si>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</si>
  <si>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</si>
  <si>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</si>
  <si>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</si>
  <si>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</si>
  <si>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</si>
  <si>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</si>
  <si>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</si>
  <si>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</si>
  <si>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</si>
  <si>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</si>
  <si>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</si>
  <si>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</si>
  <si>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</si>
  <si>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</si>
  <si>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</si>
  <si>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</si>
  <si>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</si>
  <si>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</si>
  <si>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</si>
  <si>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</si>
  <si>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</si>
  <si>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</si>
  <si>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</si>
  <si>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</si>
  <si>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</si>
  <si>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</si>
  <si>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</si>
  <si>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</si>
  <si>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</si>
  <si>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</si>
  <si>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</si>
  <si>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</si>
  <si>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</si>
  <si>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</si>
  <si>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</si>
  <si>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</si>
  <si>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</si>
  <si>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</si>
  <si>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</si>
  <si>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</si>
  <si>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</si>
  <si>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</si>
  <si>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</si>
  <si>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</si>
  <si>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</si>
  <si>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</si>
  <si>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</si>
  <si>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</si>
  <si>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</si>
  <si>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</si>
  <si>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</si>
  <si>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</si>
  <si>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</si>
  <si>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</si>
  <si>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</si>
  <si>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</si>
  <si>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</si>
  <si>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</si>
  <si>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</si>
  <si>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</si>
  <si>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</si>
  <si>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</si>
  <si>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</si>
  <si>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</si>
  <si>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</si>
  <si>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</si>
  <si>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</si>
  <si>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</si>
  <si>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</si>
  <si>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</si>
  <si>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</si>
  <si>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</si>
  <si>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</si>
  <si>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</si>
  <si>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</si>
  <si>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</si>
  <si>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</si>
  <si>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</si>
  <si>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</si>
  <si>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</si>
  <si>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</si>
  <si>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</si>
  <si>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</si>
  <si>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</si>
  <si>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</si>
  <si>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</si>
  <si>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</si>
  <si>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</si>
  <si>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</si>
  <si>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</si>
  <si>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</si>
  <si>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</si>
  <si>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</si>
  <si>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</si>
  <si>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</si>
  <si>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</si>
  <si>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</si>
  <si>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</si>
  <si>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</si>
  <si>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</si>
  <si>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</si>
  <si>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</si>
  <si>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</si>
  <si>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</si>
  <si>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</si>
  <si>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</si>
  <si>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</si>
  <si>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</si>
  <si>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</si>
  <si>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</si>
  <si>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</si>
  <si>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</si>
  <si>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</si>
  <si>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</si>
  <si>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</si>
  <si>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</si>
  <si>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</si>
  <si>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</si>
  <si>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</si>
  <si>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</si>
  <si>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</si>
  <si>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</si>
  <si>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</si>
  <si>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</si>
  <si>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</si>
  <si>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</si>
  <si>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</si>
  <si>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</si>
  <si>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</si>
  <si>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</si>
  <si>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</si>
  <si>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</si>
  <si>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</si>
  <si>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</si>
  <si>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</si>
  <si>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</si>
  <si>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</si>
  <si>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</si>
  <si>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</si>
  <si>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</si>
  <si>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</si>
  <si>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</si>
  <si>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</si>
  <si>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</si>
  <si>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</si>
  <si>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</si>
  <si>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</si>
  <si>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</si>
  <si>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</si>
  <si>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</si>
  <si>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</si>
  <si>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</si>
  <si>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</si>
  <si>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</si>
  <si>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</si>
  <si>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</si>
  <si>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</si>
  <si>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</si>
  <si>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</si>
  <si>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</si>
  <si>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</si>
  <si>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</si>
  <si>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</si>
  <si>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</si>
  <si>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</si>
  <si>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</si>
  <si>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</si>
  <si>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</si>
  <si>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</si>
  <si>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</si>
  <si>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</si>
  <si>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</si>
  <si>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</si>
  <si>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</si>
  <si>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</si>
  <si>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</si>
  <si>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</si>
  <si>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</si>
  <si>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</si>
  <si>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</si>
  <si>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</si>
  <si>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</si>
  <si>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</si>
  <si>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</si>
  <si>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</si>
  <si>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</si>
  <si>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</si>
  <si>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</si>
  <si>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</si>
  <si>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</si>
  <si>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</si>
  <si>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</si>
  <si>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</si>
  <si>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</si>
  <si>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</si>
  <si>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</si>
  <si>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</si>
  <si>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</si>
  <si>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</si>
  <si>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</si>
  <si>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</si>
  <si>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</si>
  <si>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</si>
  <si>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</si>
  <si>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</si>
  <si>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</si>
  <si>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</si>
  <si>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</si>
  <si>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</si>
  <si>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</si>
  <si>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</si>
  <si>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</si>
  <si>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</si>
  <si>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</si>
  <si>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</si>
  <si>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</si>
  <si>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</si>
  <si>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</si>
  <si>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</si>
  <si>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</si>
  <si>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</si>
  <si>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</si>
  <si>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</si>
  <si>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</si>
  <si>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</si>
  <si>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</si>
  <si>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</si>
  <si>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</si>
  <si>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</si>
  <si>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</si>
  <si>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</si>
  <si>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</si>
  <si>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</si>
  <si>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</si>
  <si>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</si>
  <si>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</si>
  <si>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</si>
  <si>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</si>
  <si>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</si>
  <si>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</si>
  <si>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</si>
  <si>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</si>
  <si>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</si>
  <si>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</si>
  <si>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</si>
  <si>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</si>
  <si>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</si>
  <si>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</si>
  <si>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</si>
  <si>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</si>
  <si>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</si>
  <si>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</si>
  <si>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</si>
  <si>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</si>
  <si>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</si>
  <si>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</si>
  <si>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</si>
  <si>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</si>
  <si>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</si>
  <si>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</si>
  <si>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</si>
  <si>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</si>
  <si>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</si>
  <si>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</si>
  <si>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</si>
  <si>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</si>
  <si>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</si>
  <si>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</si>
  <si>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</si>
  <si>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</si>
  <si>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</si>
  <si>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</si>
  <si>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</si>
  <si>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</si>
  <si>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</si>
  <si>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</si>
  <si>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</si>
  <si>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</si>
  <si>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</si>
  <si>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</si>
  <si>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</si>
  <si>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</si>
  <si>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</si>
  <si>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</si>
  <si>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</si>
  <si>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</si>
  <si>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</si>
  <si>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</si>
  <si>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</si>
  <si>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</si>
  <si>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</si>
  <si>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</si>
  <si>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</si>
  <si>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</si>
  <si>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</si>
  <si>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</si>
  <si>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</si>
  <si>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</si>
  <si>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</si>
  <si>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</si>
  <si>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</si>
  <si>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</si>
  <si>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</si>
  <si>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</si>
  <si>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</si>
  <si>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</si>
  <si>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</si>
  <si>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</si>
  <si>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</si>
  <si>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</si>
  <si>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</si>
  <si>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</si>
  <si>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</si>
  <si>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</si>
  <si>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</si>
  <si>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</si>
  <si>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</si>
  <si>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</si>
  <si>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</si>
  <si>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</si>
  <si>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</si>
  <si>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</si>
  <si>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</si>
  <si>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</si>
  <si>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</si>
  <si>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</si>
  <si>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</si>
  <si>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</si>
  <si>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</si>
  <si>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</si>
  <si>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</si>
  <si>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</si>
  <si>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</si>
  <si>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</si>
  <si>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</si>
  <si>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</si>
  <si>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</si>
  <si>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</si>
  <si>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</si>
  <si>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</si>
  <si>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</si>
  <si>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</si>
  <si>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</si>
  <si>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</si>
  <si>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</si>
  <si>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</si>
  <si>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</si>
  <si>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</si>
  <si>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</si>
  <si>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</si>
  <si>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</si>
  <si>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</si>
  <si>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</si>
  <si>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</si>
  <si>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</si>
  <si>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</si>
  <si>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</si>
  <si>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</si>
  <si>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</si>
  <si>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</si>
  <si>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</si>
  <si>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</si>
  <si>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</si>
  <si>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</si>
  <si>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</si>
  <si>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</si>
  <si>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</si>
  <si>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</si>
  <si>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</si>
  <si>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</si>
  <si>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</si>
  <si>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</si>
  <si>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</si>
  <si>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</si>
  <si>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</si>
  <si>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</si>
  <si>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</si>
  <si>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</si>
  <si>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</si>
  <si>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</si>
  <si>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</si>
  <si>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</si>
  <si>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</si>
  <si>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</si>
  <si>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</si>
  <si>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</si>
  <si>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</si>
  <si>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</si>
  <si>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</si>
  <si>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</si>
  <si>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</si>
  <si>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</si>
  <si>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</si>
  <si>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</si>
  <si>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</si>
  <si>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</si>
  <si>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</si>
  <si>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</si>
  <si>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</si>
  <si>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</si>
  <si>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</si>
  <si>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</si>
  <si>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</si>
  <si>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</si>
  <si>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</si>
  <si>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</si>
  <si>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</si>
  <si>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</si>
  <si>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</si>
  <si>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</si>
  <si>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</si>
  <si>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</si>
  <si>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</si>
  <si>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</si>
  <si>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</si>
  <si>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</si>
  <si>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</si>
  <si>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</si>
  <si>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</si>
  <si>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</si>
  <si>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</si>
  <si>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</si>
  <si>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</si>
  <si>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</si>
  <si>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</si>
  <si>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</si>
  <si>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</si>
  <si>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</si>
  <si>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</si>
  <si>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</si>
  <si>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</si>
  <si>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</si>
  <si>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</si>
  <si>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</si>
  <si>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</si>
  <si>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</si>
  <si>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</si>
  <si>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</si>
  <si>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</si>
  <si>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</si>
  <si>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</si>
  <si>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</si>
  <si>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</si>
  <si>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</si>
  <si>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</si>
  <si>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</si>
  <si>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</si>
  <si>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</si>
  <si>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</si>
  <si>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</si>
  <si>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</si>
  <si>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</si>
  <si>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</si>
  <si>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</si>
  <si>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</si>
  <si>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</si>
  <si>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</si>
  <si>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</si>
  <si>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</si>
  <si>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</si>
  <si>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</si>
  <si>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</si>
  <si>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</si>
  <si>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</si>
  <si>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</si>
  <si>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</si>
  <si>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</si>
  <si>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</si>
  <si>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</si>
  <si>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</si>
  <si>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</si>
  <si>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</si>
  <si>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</si>
  <si>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</si>
  <si>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</si>
  <si>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</si>
  <si>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</si>
  <si>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</si>
  <si>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</si>
  <si>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</si>
  <si>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</si>
  <si>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</si>
  <si>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</si>
  <si>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</si>
  <si>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</si>
  <si>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</si>
  <si>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</si>
  <si>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</si>
  <si>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</si>
  <si>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</si>
  <si>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</si>
  <si>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</si>
  <si>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</si>
  <si>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</si>
  <si>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</si>
  <si>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</si>
  <si>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</si>
  <si>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</si>
  <si>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</si>
  <si>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</si>
  <si>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</si>
  <si>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</si>
  <si>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</si>
  <si>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</si>
  <si>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</si>
  <si>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</si>
  <si>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</si>
  <si>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</si>
  <si>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</si>
  <si>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</si>
  <si>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</si>
  <si>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</si>
  <si>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</si>
  <si>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</si>
  <si>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</si>
  <si>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</si>
  <si>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</si>
  <si>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</si>
  <si>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</si>
  <si>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</si>
  <si>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</si>
  <si>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</si>
  <si>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</si>
  <si>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</si>
  <si>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</si>
  <si>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</si>
  <si>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</si>
  <si>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</si>
  <si>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</si>
  <si>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</si>
  <si>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</si>
  <si>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</si>
  <si>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</si>
  <si>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</si>
  <si>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</si>
  <si>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</si>
  <si>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</si>
  <si>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</si>
  <si>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</si>
  <si>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</si>
  <si>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</si>
  <si>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</si>
  <si>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</si>
  <si>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</si>
  <si>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</si>
  <si>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</si>
  <si>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</si>
  <si>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</si>
  <si>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</si>
  <si>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</si>
  <si>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</si>
  <si>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</si>
  <si>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</si>
  <si>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</si>
  <si>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</si>
  <si>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</si>
  <si>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</si>
  <si>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</si>
  <si>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</si>
  <si>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</si>
  <si>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</si>
  <si>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</si>
  <si>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</si>
  <si>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</si>
  <si>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</si>
  <si>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</si>
  <si>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</si>
  <si>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</si>
  <si>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</si>
  <si>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</si>
  <si>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</si>
  <si>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</si>
  <si>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</si>
  <si>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</si>
  <si>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</si>
  <si>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</si>
  <si>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</si>
  <si>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</si>
  <si>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</si>
  <si>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</si>
  <si>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</si>
  <si>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</si>
  <si>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</si>
  <si>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</si>
  <si>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</si>
  <si>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</si>
  <si>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</si>
  <si>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</si>
  <si>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</si>
  <si>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</si>
  <si>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</si>
  <si>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</si>
  <si>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</si>
  <si>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</si>
  <si>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</si>
  <si>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</si>
  <si>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</si>
  <si>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</si>
  <si>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</si>
  <si>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</si>
  <si>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</si>
  <si>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</si>
  <si>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</si>
  <si>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</si>
  <si>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</si>
  <si>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</si>
  <si>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</si>
  <si>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</si>
  <si>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</si>
  <si>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</si>
  <si>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</si>
  <si>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</si>
  <si>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</si>
  <si>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</si>
  <si>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</si>
  <si>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</si>
  <si>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</si>
  <si>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</si>
  <si>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</si>
  <si>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</si>
  <si>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</si>
  <si>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</si>
  <si>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</si>
  <si>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</si>
  <si>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</si>
  <si>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</si>
  <si>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</si>
  <si>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</si>
  <si>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</si>
  <si>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</si>
  <si>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</si>
  <si>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</si>
  <si>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</si>
  <si>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</si>
  <si>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</si>
  <si>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</si>
  <si>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</si>
  <si>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</si>
  <si>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</si>
  <si>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</si>
  <si>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</si>
  <si>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</si>
  <si>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</si>
  <si>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</si>
  <si>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</si>
  <si>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</si>
  <si>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</si>
  <si>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</si>
  <si>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</si>
  <si>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</si>
  <si>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</si>
  <si>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</si>
  <si>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</si>
  <si>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</si>
  <si>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</si>
  <si>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</si>
  <si>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</si>
  <si>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</si>
  <si>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</si>
  <si>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</si>
  <si>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</si>
  <si>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</si>
  <si>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</si>
  <si>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</si>
  <si>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</si>
  <si>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</si>
  <si>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</si>
  <si>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</si>
  <si>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</si>
  <si>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</si>
  <si>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</si>
  <si>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</si>
  <si>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</si>
  <si>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</si>
  <si>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</si>
  <si>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</si>
  <si>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</si>
  <si>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</si>
  <si>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</si>
  <si>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</si>
  <si>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</si>
  <si>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</si>
  <si>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</si>
  <si>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</si>
  <si>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</si>
  <si>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</si>
  <si>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</si>
  <si>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</si>
  <si>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</si>
  <si>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</si>
  <si>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</si>
  <si>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</si>
  <si>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</si>
  <si>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</si>
  <si>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</si>
  <si>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</si>
  <si>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</si>
  <si>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</si>
  <si>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</si>
  <si>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</si>
  <si>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</si>
  <si>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</si>
  <si>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</si>
  <si>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</si>
  <si>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</si>
  <si>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</si>
  <si>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</si>
  <si>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</si>
  <si>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</si>
  <si>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</si>
  <si>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</si>
  <si>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</si>
  <si>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</si>
  <si>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</si>
  <si>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</si>
  <si>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</si>
  <si>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</si>
  <si>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</si>
  <si>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</si>
  <si>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</si>
  <si>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</si>
  <si>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</si>
  <si>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</si>
  <si>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</si>
  <si>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</si>
  <si>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</si>
  <si>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</si>
  <si>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</si>
  <si>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</si>
  <si>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</si>
  <si>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</si>
  <si>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</si>
  <si>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</si>
  <si>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</si>
  <si>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</si>
  <si>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</si>
  <si>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</si>
  <si>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</si>
  <si>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</si>
  <si>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</si>
  <si>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</si>
  <si>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</si>
  <si>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</si>
  <si>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</si>
  <si>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</si>
  <si>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</si>
  <si>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</si>
  <si>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</si>
  <si>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</si>
  <si>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</si>
  <si>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</si>
  <si>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</si>
  <si>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</si>
  <si>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</si>
  <si>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</si>
  <si>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</si>
  <si>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</si>
  <si>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</si>
  <si>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</si>
  <si>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</si>
  <si>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</si>
  <si>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</si>
  <si>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</si>
  <si>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</si>
  <si>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</si>
  <si>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</si>
  <si>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</si>
  <si>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</si>
  <si>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</si>
  <si>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</si>
  <si>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</si>
  <si>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</si>
  <si>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</si>
  <si>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</si>
  <si>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</si>
  <si>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</si>
  <si>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</si>
  <si>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</si>
  <si>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</si>
  <si>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</si>
  <si>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</si>
  <si>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</si>
  <si>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</si>
  <si>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</si>
  <si>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</si>
  <si>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</si>
  <si>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</si>
  <si>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</si>
  <si>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</si>
  <si>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</si>
  <si>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</si>
  <si>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</si>
  <si>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</si>
  <si>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</si>
  <si>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</si>
  <si>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</si>
  <si>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</si>
  <si>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</si>
  <si>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</si>
  <si>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</si>
  <si>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</si>
  <si>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</si>
  <si>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</si>
  <si>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</si>
  <si>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</si>
  <si>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</si>
  <si>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</si>
  <si>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</si>
  <si>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</si>
  <si>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</si>
  <si>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</si>
  <si>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</si>
  <si>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</si>
  <si>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</si>
  <si>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</si>
  <si>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</si>
  <si>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</si>
  <si>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</si>
  <si>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</si>
  <si>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</si>
  <si>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</si>
  <si>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</si>
  <si>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</si>
  <si>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</si>
  <si>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</si>
  <si>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</si>
  <si>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</si>
  <si>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</si>
  <si>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</si>
  <si>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</si>
  <si>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</si>
  <si>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</si>
  <si>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</si>
  <si>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</si>
  <si>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</si>
  <si>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</si>
  <si>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</si>
  <si>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</si>
  <si>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</si>
  <si>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</si>
  <si>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</si>
  <si>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</si>
  <si>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</si>
  <si>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</si>
  <si>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</si>
  <si>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</si>
  <si>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</si>
  <si>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</si>
  <si>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</si>
  <si>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</si>
  <si>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</si>
  <si>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</si>
  <si>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</si>
  <si>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</si>
  <si>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</si>
  <si>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</si>
  <si>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</si>
  <si>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</si>
  <si>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</si>
  <si>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</si>
  <si>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</si>
  <si>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</si>
  <si>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</si>
  <si>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</si>
  <si>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</si>
  <si>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</si>
  <si>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</si>
  <si>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</si>
  <si>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</si>
  <si>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</si>
  <si>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</si>
  <si>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</si>
  <si>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</si>
  <si>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</si>
  <si>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</si>
  <si>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</si>
  <si>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</si>
  <si>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</si>
  <si>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</si>
  <si>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</si>
  <si>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</si>
  <si>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</si>
  <si>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</si>
  <si>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</si>
  <si>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</si>
  <si>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</si>
  <si>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</si>
  <si>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</si>
  <si>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</si>
  <si>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</si>
  <si>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</si>
  <si>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</si>
  <si>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</si>
  <si>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</si>
  <si>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</si>
  <si>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</si>
  <si>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</si>
  <si>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</si>
  <si>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</si>
  <si>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</si>
  <si>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</si>
  <si>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</si>
  <si>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</si>
  <si>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</si>
  <si>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</si>
  <si>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</si>
  <si>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</si>
  <si>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</si>
  <si>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</si>
  <si>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</si>
  <si>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</si>
  <si>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</si>
  <si>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</si>
  <si>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</si>
  <si>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</si>
  <si>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</si>
  <si>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</si>
  <si>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</si>
  <si>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</si>
  <si>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</si>
  <si>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</si>
  <si>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</si>
  <si>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</si>
  <si>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</si>
  <si>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</si>
  <si>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</si>
  <si>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</si>
  <si>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</si>
  <si>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</si>
  <si>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</si>
  <si>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</si>
  <si>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</si>
  <si>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</si>
  <si>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</si>
  <si>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</si>
  <si>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</si>
  <si>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</si>
  <si>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</si>
  <si>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</si>
  <si>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</si>
  <si>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</si>
  <si>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</si>
  <si>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</si>
  <si>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</si>
  <si>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</si>
  <si>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</si>
  <si>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</si>
  <si>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</si>
  <si>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</si>
  <si>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</si>
  <si>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</si>
  <si>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</si>
  <si>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</si>
  <si>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</si>
  <si>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</si>
  <si>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</si>
  <si>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</si>
  <si>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</si>
  <si>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</si>
  <si>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</si>
  <si>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</si>
  <si>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</si>
  <si>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</si>
  <si>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</si>
  <si>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</si>
  <si>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</si>
  <si>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</si>
  <si>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</si>
  <si>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</si>
  <si>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</si>
  <si>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</si>
  <si>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</si>
  <si>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</si>
  <si>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</si>
  <si>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</si>
  <si>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</si>
  <si>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</si>
  <si>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</si>
  <si>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</si>
  <si>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</si>
  <si>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</si>
  <si>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</si>
  <si>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</si>
  <si>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</si>
  <si>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</si>
  <si>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</si>
  <si>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</si>
  <si>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</si>
  <si>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</si>
  <si>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</si>
  <si>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</si>
  <si>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</si>
  <si>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</si>
  <si>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</si>
  <si>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</si>
  <si>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</si>
  <si>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</si>
  <si>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</si>
  <si>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</si>
  <si>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</si>
  <si>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</si>
  <si>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</si>
  <si>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</si>
  <si>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</si>
  <si>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</si>
  <si>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</si>
  <si>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</si>
  <si>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</si>
  <si>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</si>
  <si>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</si>
  <si>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</si>
  <si>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</si>
  <si>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</si>
  <si>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</si>
  <si>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</si>
  <si>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</si>
  <si>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</si>
  <si>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</si>
  <si>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</si>
  <si>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</si>
  <si>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</si>
  <si>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</si>
  <si>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</si>
  <si>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</si>
  <si>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</si>
  <si>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</si>
  <si>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</si>
  <si>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</si>
  <si>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</si>
  <si>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</si>
  <si>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</si>
  <si>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</si>
  <si>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</si>
  <si>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</si>
  <si>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</si>
  <si>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</si>
  <si>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</si>
  <si>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</si>
  <si>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</si>
  <si>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</si>
  <si>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</si>
  <si>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</si>
  <si>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</si>
  <si>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</si>
  <si>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</si>
  <si>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</si>
  <si>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</si>
  <si>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</si>
  <si>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</si>
  <si>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</si>
  <si>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</si>
  <si>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</si>
  <si>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</si>
  <si>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</si>
  <si>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</si>
  <si>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</si>
  <si>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</si>
  <si>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</si>
  <si>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</si>
  <si>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</si>
  <si>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</si>
  <si>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</si>
  <si>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</si>
  <si>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</si>
  <si>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</si>
  <si>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</si>
  <si>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</si>
  <si>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</si>
  <si>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</si>
  <si>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</si>
  <si>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</si>
  <si>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</si>
  <si>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</si>
  <si>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</si>
  <si>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</si>
  <si>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</si>
  <si>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</si>
  <si>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</si>
  <si>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</si>
  <si>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</si>
  <si>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</si>
  <si>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</si>
  <si>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</si>
  <si>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</si>
  <si>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</si>
  <si>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</si>
  <si>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</si>
  <si>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</si>
  <si>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</si>
  <si>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</si>
  <si>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</si>
  <si>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</si>
  <si>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</si>
  <si>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</si>
  <si>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</si>
  <si>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</si>
  <si>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</si>
  <si>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</si>
  <si>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</si>
  <si>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</si>
  <si>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</si>
  <si>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</si>
  <si>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</si>
  <si>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</si>
  <si>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</si>
  <si>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</si>
  <si>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</si>
  <si>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</si>
  <si>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</si>
  <si>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</si>
  <si>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</si>
  <si>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</si>
  <si>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</si>
  <si>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</si>
  <si>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</si>
  <si>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</si>
  <si>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</si>
  <si>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</si>
  <si>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</si>
  <si>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</si>
  <si>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</si>
  <si>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</si>
  <si>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</si>
  <si>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</si>
  <si>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</si>
  <si>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</si>
  <si>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</si>
  <si>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</si>
  <si>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</si>
  <si>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</si>
  <si>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</si>
  <si>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</si>
  <si>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</si>
  <si>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</si>
  <si>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</si>
  <si>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</si>
  <si>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</si>
  <si>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</si>
  <si>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</si>
  <si>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</si>
  <si>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</si>
  <si>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</si>
  <si>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</si>
  <si>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</si>
  <si>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</si>
  <si>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</si>
  <si>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</si>
  <si>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</si>
  <si>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</si>
  <si>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</si>
  <si>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</si>
  <si>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</si>
  <si>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</si>
  <si>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</si>
  <si>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</si>
  <si>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</si>
  <si>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</si>
  <si>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</si>
  <si>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</si>
  <si>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</si>
  <si>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</si>
  <si>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</si>
  <si>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</si>
  <si>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</si>
  <si>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</si>
  <si>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</si>
  <si>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</si>
  <si>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</si>
  <si>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</si>
  <si>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</si>
  <si>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</si>
  <si>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</si>
  <si>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</si>
  <si>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</si>
  <si>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</si>
  <si>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</si>
  <si>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</si>
  <si>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</si>
  <si>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</si>
  <si>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</si>
  <si>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</si>
  <si>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</si>
  <si>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</si>
  <si>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</si>
  <si>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</si>
  <si>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</si>
  <si>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</si>
  <si>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</si>
  <si>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</si>
  <si>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</si>
  <si>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</si>
  <si>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</si>
  <si>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</si>
  <si>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</si>
  <si>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</si>
  <si>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</si>
  <si>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</si>
  <si>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</si>
  <si>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</si>
  <si>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</si>
  <si>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</si>
  <si>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</si>
  <si>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</si>
  <si>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</si>
  <si>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</si>
  <si>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</si>
  <si>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</si>
  <si>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</si>
  <si>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</si>
  <si>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</si>
  <si>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</si>
  <si>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</si>
  <si>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</si>
  <si>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</si>
  <si>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</si>
  <si>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</si>
  <si>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</si>
  <si>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</si>
  <si>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</si>
  <si>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</si>
  <si>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</si>
  <si>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</si>
  <si>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</si>
  <si>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</si>
  <si>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</si>
  <si>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</si>
  <si>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</si>
  <si>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</si>
  <si>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</si>
  <si>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</si>
  <si>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</si>
  <si>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</si>
  <si>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</si>
  <si>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</si>
  <si>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</si>
  <si>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</si>
  <si>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</si>
  <si>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</si>
  <si>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</si>
  <si>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</si>
  <si>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</si>
  <si>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</si>
  <si>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</si>
  <si>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</si>
  <si>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</si>
  <si>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</si>
  <si>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</si>
  <si>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</si>
  <si>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</si>
  <si>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</si>
  <si>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</si>
  <si>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</si>
  <si>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</si>
  <si>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</si>
  <si>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</si>
  <si>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</si>
  <si>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</si>
  <si>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</si>
  <si>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</si>
  <si>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</si>
  <si>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</si>
  <si>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</si>
  <si>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</si>
  <si>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</si>
  <si>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</si>
  <si>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</si>
  <si>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</si>
  <si>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</si>
  <si>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</si>
  <si>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</si>
  <si>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</si>
  <si>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</si>
  <si>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</si>
  <si>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</si>
  <si>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</si>
  <si>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</si>
  <si>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</si>
  <si>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</si>
  <si>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</si>
  <si>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</si>
  <si>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</si>
  <si>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</si>
  <si>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</si>
  <si>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</si>
  <si>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</si>
  <si>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</si>
  <si>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</si>
  <si>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</si>
  <si>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</si>
  <si>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</si>
  <si>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</si>
  <si>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</si>
  <si>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</si>
  <si>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</si>
  <si>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</si>
  <si>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</si>
  <si>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</si>
  <si>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</si>
  <si>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</si>
  <si>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</si>
  <si>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</si>
  <si>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</si>
  <si>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</si>
  <si>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</si>
  <si>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</si>
  <si>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</si>
  <si>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</si>
  <si>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</si>
  <si>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</si>
  <si>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</si>
  <si>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</si>
  <si>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</si>
  <si>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</si>
  <si>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</si>
  <si>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</si>
  <si>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</si>
  <si>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</si>
  <si>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</si>
  <si>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</si>
  <si>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</si>
  <si>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</si>
  <si>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</si>
  <si>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</si>
  <si>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</si>
  <si>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</si>
  <si>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</si>
  <si>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</si>
  <si>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</si>
  <si>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</si>
  <si>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</si>
  <si>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</si>
  <si>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</si>
  <si>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</si>
  <si>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</si>
  <si>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</si>
  <si>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</si>
  <si>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</si>
  <si>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</si>
  <si>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</si>
  <si>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</si>
  <si>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</si>
  <si>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</si>
  <si>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</si>
  <si>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</si>
  <si>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</si>
  <si>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</si>
  <si>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</si>
  <si>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</si>
  <si>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</si>
  <si>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</si>
  <si>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</si>
  <si>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</si>
  <si>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</si>
  <si>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</si>
  <si>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</si>
  <si>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</si>
  <si>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</si>
  <si>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</si>
  <si>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</si>
  <si>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</si>
  <si>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</si>
  <si>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</si>
  <si>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</si>
  <si>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</si>
  <si>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</si>
  <si>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</si>
  <si>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</si>
  <si>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</si>
  <si>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</si>
  <si>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</si>
  <si>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</si>
  <si>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</si>
  <si>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</si>
  <si>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</si>
  <si>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</si>
  <si>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</si>
  <si>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</si>
  <si>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</si>
  <si>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</si>
  <si>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</si>
  <si>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</si>
  <si>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</si>
  <si>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</si>
  <si>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</si>
  <si>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</si>
  <si>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</si>
  <si>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</si>
  <si>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</si>
  <si>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</si>
  <si>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</si>
  <si>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</si>
  <si>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</si>
  <si>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</si>
  <si>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</si>
  <si>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</si>
  <si>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</si>
  <si>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</si>
  <si>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</si>
  <si>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</si>
  <si>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</si>
  <si>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</si>
  <si>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</si>
  <si>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</si>
  <si>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</si>
  <si>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</si>
  <si>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</si>
  <si>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</si>
  <si>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</si>
  <si>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</si>
  <si>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</si>
  <si>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</si>
  <si>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</si>
  <si>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</si>
  <si>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</si>
  <si>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</si>
  <si>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</si>
  <si>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</si>
  <si>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</si>
  <si>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</si>
  <si>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</si>
  <si>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</si>
  <si>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</si>
  <si>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</si>
  <si>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</si>
  <si>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</si>
  <si>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</si>
  <si>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</si>
  <si>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</si>
  <si>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</si>
  <si>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</si>
  <si>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</si>
  <si>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</si>
  <si>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</si>
  <si>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</si>
  <si>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</si>
  <si>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</si>
  <si>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</si>
  <si>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</si>
  <si>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</si>
  <si>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</si>
  <si>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</si>
  <si>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</si>
  <si>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</si>
  <si>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</si>
  <si>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</si>
  <si>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</si>
  <si>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</si>
  <si>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</si>
  <si>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</si>
  <si>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</si>
  <si>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</si>
  <si>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</si>
  <si>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</si>
  <si>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</si>
  <si>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</si>
  <si>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</si>
  <si>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</si>
  <si>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</si>
  <si>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</si>
  <si>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</si>
  <si>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</si>
  <si>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</si>
  <si>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</si>
  <si>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</si>
  <si>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</si>
  <si>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</si>
  <si>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</si>
  <si>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</si>
  <si>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</si>
  <si>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</si>
  <si>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</si>
  <si>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</si>
  <si>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</si>
  <si>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</si>
  <si>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</si>
  <si>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</si>
  <si>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</si>
  <si>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</si>
  <si>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</si>
  <si>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</si>
  <si>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</si>
  <si>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</si>
  <si>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</si>
  <si>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</si>
  <si>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</si>
  <si>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</si>
  <si>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</si>
  <si>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</si>
  <si>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</si>
  <si>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</si>
  <si>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</si>
  <si>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</si>
  <si>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</si>
  <si>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</si>
  <si>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</si>
  <si>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</si>
  <si>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</si>
  <si>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</si>
  <si>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</si>
  <si>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</si>
  <si>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</si>
  <si>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</si>
  <si>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</si>
  <si>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</si>
  <si>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</si>
  <si>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</si>
  <si>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</si>
  <si>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</si>
  <si>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</si>
  <si>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</si>
  <si>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</si>
  <si>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</si>
  <si>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</si>
  <si>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</si>
  <si>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</si>
  <si>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</si>
  <si>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</si>
  <si>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</si>
  <si>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</si>
  <si>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</si>
  <si>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</si>
  <si>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</si>
  <si>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</si>
  <si>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</si>
  <si>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</si>
  <si>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</si>
  <si>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</si>
  <si>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</si>
  <si>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</si>
  <si>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</si>
  <si>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</si>
  <si>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</si>
  <si>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</si>
  <si>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</si>
  <si>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</si>
  <si>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</si>
  <si>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</si>
  <si>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</si>
  <si>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</si>
  <si>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</si>
  <si>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</si>
  <si>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</si>
  <si>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</si>
  <si>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</si>
  <si>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</si>
  <si>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</si>
  <si>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</si>
  <si>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</si>
  <si>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</si>
  <si>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</si>
  <si>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</si>
  <si>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</si>
  <si>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</si>
  <si>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</si>
  <si>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</si>
  <si>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</si>
  <si>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</si>
  <si>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</si>
  <si>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</si>
  <si>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</si>
  <si>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</si>
  <si>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</si>
  <si>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</si>
  <si>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</si>
  <si>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</si>
  <si>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</si>
  <si>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</si>
  <si>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</si>
  <si>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</si>
  <si>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</si>
  <si>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</si>
  <si>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</si>
  <si>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</si>
  <si>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</si>
  <si>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</si>
  <si>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</si>
  <si>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</si>
  <si>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</si>
  <si>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</si>
  <si>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</si>
  <si>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</si>
  <si>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</si>
  <si>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</si>
  <si>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</si>
  <si>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</si>
  <si>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</si>
  <si>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</si>
  <si>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</si>
  <si>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</si>
  <si>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</si>
  <si>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</si>
  <si>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</si>
  <si>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</si>
  <si>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</si>
  <si>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</si>
  <si>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</si>
  <si>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</si>
  <si>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</si>
  <si>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</si>
  <si>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</si>
  <si>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</si>
  <si>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</si>
  <si>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</si>
  <si>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</si>
  <si>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</si>
  <si>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</si>
  <si>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</si>
  <si>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</si>
  <si>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</si>
  <si>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</si>
  <si>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</si>
  <si>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</si>
  <si>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</si>
  <si>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</si>
  <si>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</si>
  <si>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</si>
  <si>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</si>
  <si>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</si>
  <si>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</si>
  <si>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</si>
  <si>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</si>
  <si>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</si>
  <si>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</si>
  <si>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</si>
  <si>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</si>
  <si>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</si>
  <si>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</si>
  <si>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</si>
  <si>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</si>
  <si>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</si>
  <si>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</si>
  <si>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</si>
  <si>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</si>
  <si>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</si>
  <si>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</si>
  <si>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</si>
  <si>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</si>
  <si>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</si>
  <si>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</si>
  <si>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</si>
  <si>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</si>
  <si>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</si>
  <si>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</si>
  <si>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</si>
  <si>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</si>
  <si>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</si>
  <si>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</si>
  <si>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</si>
  <si>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</si>
  <si>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</si>
  <si>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</si>
  <si>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</si>
  <si>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</si>
  <si>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</si>
  <si>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</si>
  <si>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</si>
  <si>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</si>
  <si>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</si>
  <si>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</si>
  <si>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</si>
  <si>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</si>
  <si>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</si>
  <si>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</si>
  <si>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</si>
  <si>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</si>
  <si>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</si>
  <si>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</si>
  <si>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</si>
  <si>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</si>
  <si>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</si>
  <si>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</si>
  <si>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</si>
  <si>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</si>
  <si>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</si>
  <si>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</si>
  <si>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</si>
  <si>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</si>
  <si>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</si>
  <si>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</si>
  <si>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</si>
  <si>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</si>
  <si>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</si>
  <si>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</si>
  <si>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</si>
  <si>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</si>
  <si>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</si>
  <si>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</si>
  <si>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</si>
  <si>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</si>
  <si>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</si>
  <si>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</si>
  <si>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</si>
  <si>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</si>
  <si>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</si>
  <si>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</si>
  <si>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</si>
  <si>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</si>
  <si>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</si>
  <si>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</si>
  <si>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</si>
  <si>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</si>
  <si>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</si>
  <si>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</si>
  <si>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</si>
  <si>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</si>
  <si>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</si>
  <si>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</si>
  <si>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</si>
  <si>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</si>
  <si>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</si>
  <si>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</si>
  <si>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</si>
  <si>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</si>
  <si>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</si>
  <si>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</si>
  <si>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</si>
  <si>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</si>
  <si>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</si>
  <si>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</si>
  <si>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</si>
  <si>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</si>
  <si>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</si>
  <si>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</si>
  <si>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</si>
  <si>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</si>
  <si>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</si>
  <si>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</si>
  <si>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</si>
  <si>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</si>
  <si>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</si>
  <si>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</si>
  <si>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</si>
  <si>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</si>
  <si>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</si>
  <si>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</si>
  <si>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</si>
  <si>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</si>
  <si>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</si>
  <si>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</si>
  <si>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</si>
  <si>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</si>
  <si>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</si>
  <si>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</si>
  <si>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</si>
  <si>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</si>
  <si>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</si>
  <si>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</si>
  <si>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</si>
  <si>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</si>
  <si>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</si>
  <si>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</si>
  <si>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</si>
  <si>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</si>
  <si>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</si>
  <si>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</si>
  <si>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</si>
  <si>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</si>
  <si>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</si>
  <si>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</si>
  <si>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</si>
  <si>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</si>
  <si>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</si>
  <si>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</si>
  <si>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</si>
  <si>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</si>
  <si>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</si>
  <si>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</si>
  <si>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</si>
  <si>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</si>
  <si>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</si>
  <si>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</si>
  <si>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</si>
  <si>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</si>
  <si>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</si>
  <si>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</si>
  <si>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</si>
  <si>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</si>
  <si>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</si>
  <si>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</si>
  <si>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</si>
  <si>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</si>
  <si>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</si>
  <si>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</si>
  <si>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</si>
  <si>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</si>
  <si>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</si>
  <si>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</si>
  <si>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</si>
  <si>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</si>
  <si>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</si>
  <si>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</si>
  <si>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</si>
  <si>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</si>
  <si>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</si>
  <si>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</si>
  <si>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</si>
  <si>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</si>
  <si>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</si>
  <si>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</si>
  <si>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</si>
  <si>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</si>
  <si>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</si>
  <si>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</si>
  <si>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</si>
  <si>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</si>
  <si>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</si>
  <si>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</si>
  <si>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</si>
  <si>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</si>
  <si>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</si>
  <si>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</si>
  <si>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</si>
  <si>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</si>
  <si>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</si>
  <si>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</si>
  <si>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</si>
  <si>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</si>
  <si>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</si>
  <si>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</si>
  <si>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</si>
  <si>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</si>
  <si>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</si>
  <si>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</si>
  <si>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</si>
  <si>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</si>
  <si>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</si>
  <si>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</si>
  <si>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</si>
  <si>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</si>
  <si>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</si>
  <si>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</si>
  <si>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</si>
  <si>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</si>
  <si>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</si>
  <si>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</si>
  <si>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</si>
  <si>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</si>
  <si>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</si>
  <si>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</si>
  <si>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</si>
  <si>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</si>
  <si>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</si>
  <si>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</si>
  <si>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</si>
  <si>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</si>
  <si>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</si>
  <si>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</si>
  <si>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</si>
  <si>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</si>
  <si>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</si>
  <si>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</si>
  <si>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</si>
  <si>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</si>
  <si>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</si>
  <si>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</si>
  <si>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</si>
  <si>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</si>
  <si>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</si>
  <si>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</si>
  <si>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</si>
  <si>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</si>
  <si>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</si>
  <si>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</si>
  <si>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</si>
  <si>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</si>
  <si>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</si>
  <si>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</si>
  <si>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</si>
  <si>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</si>
  <si>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</si>
  <si>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</si>
  <si>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</si>
  <si>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</si>
  <si>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</si>
  <si>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</si>
  <si>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</si>
  <si>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</si>
  <si>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</si>
  <si>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</si>
  <si>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</si>
  <si>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</si>
  <si>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</si>
  <si>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</si>
  <si>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</si>
  <si>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</si>
  <si>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</si>
  <si>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</si>
  <si>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</si>
  <si>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</si>
  <si>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</si>
  <si>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</si>
  <si>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</si>
  <si>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</si>
  <si>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</si>
  <si>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</si>
  <si>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</si>
  <si>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</si>
  <si>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</si>
  <si>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</si>
  <si>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</si>
  <si>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</si>
  <si>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</si>
  <si>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</si>
  <si>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</si>
  <si>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</si>
  <si>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</si>
  <si>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</si>
  <si>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</si>
  <si>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</si>
  <si>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</si>
  <si>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</si>
  <si>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</si>
  <si>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</si>
  <si>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</si>
  <si>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</si>
  <si>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</si>
  <si>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</si>
  <si>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</si>
  <si>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</si>
  <si>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</si>
  <si>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</si>
  <si>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</si>
  <si>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</si>
  <si>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</si>
  <si>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</si>
  <si>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</si>
  <si>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</si>
  <si>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</si>
  <si>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</si>
  <si>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</si>
  <si>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</si>
  <si>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</si>
  <si>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</si>
  <si>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</si>
  <si>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</si>
  <si>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</si>
  <si>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</si>
  <si>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</si>
  <si>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</si>
  <si>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</si>
  <si>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</si>
  <si>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</si>
  <si>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</si>
  <si>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</si>
  <si>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</si>
  <si>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</si>
  <si>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</si>
  <si>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</si>
  <si>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</si>
  <si>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</si>
  <si>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</si>
  <si>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</si>
  <si>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</si>
  <si>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</si>
  <si>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</si>
  <si>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</si>
  <si>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</si>
  <si>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</si>
  <si>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</si>
  <si>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</si>
  <si>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</si>
  <si>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</si>
  <si>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</si>
  <si>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</si>
  <si>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</si>
  <si>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</si>
  <si>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</si>
  <si>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</si>
  <si>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</si>
  <si>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</si>
  <si>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</si>
  <si>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</si>
  <si>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</si>
  <si>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</si>
  <si>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</si>
  <si>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</si>
  <si>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</si>
  <si>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</si>
  <si>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</si>
  <si>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</si>
  <si>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</si>
  <si>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</si>
  <si>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</si>
  <si>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</si>
  <si>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</si>
  <si>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</si>
  <si>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</si>
  <si>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</si>
  <si>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</si>
  <si>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</si>
  <si>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</si>
  <si>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</si>
  <si>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</si>
  <si>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</si>
  <si>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</si>
  <si>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</si>
  <si>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</si>
  <si>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</si>
  <si>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</si>
  <si>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</si>
  <si>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</si>
  <si>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</si>
  <si>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</si>
  <si>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</si>
  <si>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</si>
  <si>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</si>
  <si>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</si>
  <si>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</si>
  <si>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</si>
  <si>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</si>
  <si>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</si>
  <si>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</si>
  <si>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</si>
  <si>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</si>
  <si>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</si>
  <si>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</si>
  <si>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</si>
  <si>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</si>
  <si>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</si>
  <si>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</si>
  <si>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</si>
  <si>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</si>
  <si>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</si>
  <si>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</si>
  <si>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</si>
  <si>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</si>
  <si>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</si>
  <si>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</si>
  <si>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</si>
  <si>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</si>
  <si>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</si>
  <si>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</si>
  <si>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</si>
  <si>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</si>
  <si>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</si>
  <si>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</si>
  <si>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</si>
  <si>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</si>
  <si>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</si>
  <si>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</si>
  <si>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</si>
  <si>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</si>
  <si>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</si>
  <si>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</si>
  <si>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</si>
  <si>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</si>
  <si>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</si>
  <si>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</si>
  <si>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</si>
  <si>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</si>
  <si>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</si>
  <si>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</si>
  <si>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</si>
  <si>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</si>
  <si>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</si>
  <si>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</si>
  <si>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</si>
  <si>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</si>
  <si>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</si>
  <si>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</si>
  <si>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</si>
  <si>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</si>
  <si>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</si>
  <si>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</si>
  <si>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</si>
  <si>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</si>
  <si>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</si>
  <si>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</si>
  <si>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</si>
  <si>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</si>
  <si>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</si>
  <si>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</si>
  <si>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</si>
  <si>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</si>
  <si>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</si>
  <si>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</si>
  <si>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</si>
  <si>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</si>
  <si>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</si>
  <si>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</si>
  <si>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</si>
  <si>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</si>
  <si>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</si>
  <si>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</si>
  <si>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</si>
  <si>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</si>
  <si>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</si>
  <si>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</si>
  <si>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</si>
  <si>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</si>
  <si>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</si>
  <si>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</si>
  <si>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</si>
  <si>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</si>
  <si>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</si>
  <si>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</si>
  <si>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</si>
  <si>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</si>
  <si>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</si>
  <si>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</si>
  <si>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</si>
  <si>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</si>
  <si>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</si>
  <si>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</si>
  <si>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</si>
  <si>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</si>
  <si>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</si>
  <si>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</si>
  <si>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</si>
  <si>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</si>
  <si>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</si>
  <si>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</si>
  <si>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</si>
  <si>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</si>
  <si>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</si>
  <si>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</si>
  <si>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</si>
  <si>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</si>
  <si>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</si>
  <si>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</si>
  <si>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</si>
  <si>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</si>
  <si>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</si>
  <si>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</si>
  <si>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</si>
  <si>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</si>
  <si>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</si>
  <si>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</si>
  <si>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</si>
  <si>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</si>
  <si>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</si>
  <si>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</si>
  <si>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</si>
  <si>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</si>
  <si>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</si>
  <si>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</si>
  <si>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</si>
  <si>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</si>
  <si>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</si>
  <si>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</si>
  <si>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</si>
  <si>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</si>
  <si>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</si>
  <si>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</si>
  <si>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</si>
  <si>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</si>
  <si>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</si>
  <si>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</si>
  <si>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</si>
  <si>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</si>
  <si>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</si>
  <si>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</si>
  <si>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</si>
  <si>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</si>
  <si>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</si>
  <si>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</si>
  <si>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</si>
  <si>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</si>
  <si>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</si>
  <si>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</si>
  <si>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</si>
  <si>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</si>
  <si>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</si>
  <si>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</si>
  <si>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</si>
  <si>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</si>
  <si>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</si>
  <si>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</si>
  <si>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</si>
  <si>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</si>
  <si>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</si>
  <si>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</si>
  <si>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</si>
  <si>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</si>
  <si>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</si>
  <si>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</si>
  <si>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</si>
  <si>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</si>
  <si>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</si>
  <si>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</si>
  <si>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</si>
  <si>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</si>
  <si>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</si>
  <si>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</si>
  <si>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</si>
  <si>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</si>
  <si>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</si>
  <si>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</si>
  <si>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</si>
  <si>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</si>
  <si>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</si>
  <si>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</si>
  <si>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</si>
  <si>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</si>
  <si>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</si>
  <si>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</si>
  <si>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</si>
  <si>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</si>
  <si>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</si>
  <si>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</si>
  <si>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</si>
  <si>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</si>
  <si>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</si>
  <si>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</si>
  <si>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</si>
  <si>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</si>
  <si>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</si>
  <si>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</si>
  <si>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</si>
  <si>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</si>
  <si>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</si>
  <si>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</si>
  <si>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</si>
  <si>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</si>
  <si>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</si>
  <si>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</si>
  <si>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</si>
  <si>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</si>
  <si>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</si>
  <si>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</si>
  <si>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</si>
  <si>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</si>
  <si>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</si>
  <si>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</si>
  <si>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</si>
  <si>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</si>
  <si>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</si>
  <si>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</si>
  <si>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</si>
  <si>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</si>
  <si>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</si>
  <si>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</si>
  <si>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</si>
  <si>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</si>
  <si>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</si>
  <si>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</si>
  <si>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</si>
  <si>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</si>
  <si>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</si>
  <si>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</si>
  <si>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</si>
  <si>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</si>
  <si>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</si>
  <si>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</si>
  <si>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</si>
  <si>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</si>
  <si>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</si>
  <si>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</si>
  <si>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</si>
  <si>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</si>
  <si>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</si>
  <si>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</si>
  <si>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</si>
  <si>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</si>
  <si>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</si>
  <si>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</si>
  <si>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</si>
  <si>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</si>
  <si>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</si>
  <si>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</si>
  <si>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</si>
  <si>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</si>
  <si>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</si>
  <si>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</si>
  <si>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</si>
  <si>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</si>
  <si>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</si>
  <si>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</si>
  <si>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</si>
  <si>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</si>
  <si>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</si>
  <si>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</si>
  <si>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</si>
  <si>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</si>
  <si>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</si>
  <si>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</si>
  <si>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</si>
  <si>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</si>
  <si>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</si>
  <si>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</si>
  <si>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</si>
  <si>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</si>
  <si>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</si>
  <si>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</si>
  <si>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</si>
  <si>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</si>
  <si>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</si>
  <si>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</si>
  <si>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</si>
  <si>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</si>
  <si>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</si>
  <si>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</si>
  <si>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</si>
  <si>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</si>
  <si>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</si>
  <si>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</si>
  <si>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</si>
  <si>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</si>
  <si>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</si>
  <si>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</si>
  <si>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</si>
  <si>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</si>
  <si>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</si>
  <si>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</si>
  <si>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</si>
  <si>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</si>
  <si>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</si>
  <si>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</si>
  <si>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</si>
  <si>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</si>
  <si>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</si>
  <si>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</si>
  <si>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</si>
  <si>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</si>
  <si>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</si>
  <si>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</si>
  <si>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</si>
  <si>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</si>
  <si>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</si>
  <si>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</si>
  <si>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</si>
  <si>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</si>
  <si>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</si>
  <si>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</si>
  <si>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</si>
  <si>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</si>
  <si>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</si>
  <si>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</si>
  <si>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</si>
  <si>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</si>
  <si>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</si>
  <si>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</si>
  <si>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</si>
  <si>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</si>
  <si>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</si>
  <si>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</si>
  <si>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</si>
  <si>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</si>
  <si>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</si>
  <si>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</si>
  <si>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</si>
  <si>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</si>
  <si>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</si>
  <si>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</si>
  <si>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</si>
  <si>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</si>
  <si>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</si>
  <si>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</si>
  <si>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</si>
  <si>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</si>
  <si>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</si>
  <si>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</si>
  <si>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</si>
  <si>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</si>
  <si>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</si>
  <si>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</si>
  <si>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</si>
  <si>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</si>
  <si>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</si>
  <si>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</si>
  <si>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</si>
  <si>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</si>
  <si>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</si>
  <si>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</si>
  <si>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</si>
  <si>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</si>
  <si>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</si>
  <si>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</si>
  <si>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</si>
  <si>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</si>
  <si>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</si>
  <si>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</si>
  <si>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</si>
  <si>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</si>
  <si>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</si>
  <si>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</si>
  <si>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</si>
  <si>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</si>
  <si>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</si>
  <si>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</si>
  <si>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</si>
  <si>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</si>
  <si>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</si>
  <si>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</si>
  <si>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</si>
  <si>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</si>
  <si>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</si>
  <si>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</si>
  <si>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</si>
  <si>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</si>
  <si>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</si>
  <si>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</si>
  <si>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</si>
  <si>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</si>
  <si>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</si>
  <si>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</si>
  <si>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</si>
  <si>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</si>
  <si>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</si>
  <si>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</si>
  <si>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</si>
  <si>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</si>
  <si>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</si>
  <si>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</si>
  <si>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</si>
  <si>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</si>
  <si>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</si>
  <si>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</si>
  <si>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</si>
  <si>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</si>
  <si>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</si>
  <si>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</si>
  <si>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</si>
  <si>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</si>
  <si>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</si>
  <si>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</si>
  <si>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</si>
  <si>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</si>
  <si>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</si>
  <si>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</si>
  <si>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</si>
  <si>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</si>
  <si>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</si>
  <si>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</si>
  <si>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</si>
  <si>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</si>
  <si>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</si>
  <si>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</si>
  <si>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</si>
  <si>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</si>
  <si>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</si>
  <si>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</si>
  <si>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</si>
  <si>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</si>
  <si>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</si>
  <si>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</si>
  <si>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</si>
  <si>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</si>
  <si>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</si>
  <si>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</si>
  <si>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</si>
  <si>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</si>
  <si>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</si>
  <si>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</si>
  <si>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</si>
  <si>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</si>
  <si>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</si>
  <si>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</si>
  <si>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</si>
  <si>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</si>
  <si>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</si>
  <si>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</si>
  <si>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</si>
  <si>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</si>
  <si>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</si>
  <si>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</si>
  <si>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</si>
  <si>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</si>
  <si>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</si>
  <si>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</si>
  <si>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</si>
  <si>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</si>
  <si>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</si>
  <si>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</si>
  <si>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</si>
  <si>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</si>
  <si>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</si>
  <si>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</si>
  <si>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</si>
  <si>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</si>
  <si>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</si>
  <si>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</si>
  <si>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</si>
  <si>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</si>
  <si>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</si>
  <si>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</si>
  <si>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</si>
  <si>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</si>
  <si>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</si>
  <si>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</si>
  <si>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</si>
  <si>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</si>
  <si>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</si>
  <si>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</si>
  <si>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</si>
  <si>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</si>
  <si>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</si>
  <si>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</si>
  <si>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</si>
  <si>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</si>
  <si>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</si>
  <si>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</si>
  <si>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</si>
  <si>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</si>
  <si>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</si>
  <si>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</si>
  <si>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</si>
  <si>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</si>
  <si>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</si>
  <si>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</si>
  <si>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</si>
  <si>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</si>
  <si>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</si>
  <si>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</si>
  <si>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</si>
  <si>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</si>
  <si>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</si>
  <si>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</si>
  <si>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</si>
  <si>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</si>
  <si>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</si>
  <si>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</si>
  <si>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</si>
  <si>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</si>
  <si>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</si>
  <si>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</si>
  <si>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</si>
  <si>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</si>
  <si>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</si>
  <si>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</si>
  <si>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</si>
  <si>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</si>
  <si>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</si>
  <si>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</si>
  <si>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</si>
  <si>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</si>
  <si>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</si>
  <si>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</si>
  <si>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</si>
  <si>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</si>
  <si>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</si>
  <si>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</si>
  <si>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</si>
  <si>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</si>
  <si>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</si>
  <si>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</si>
  <si>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</si>
  <si>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</si>
  <si>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</si>
  <si>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</si>
  <si>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</si>
  <si>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</si>
  <si>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</si>
  <si>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</si>
  <si>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</si>
  <si>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</si>
  <si>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</si>
  <si>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</si>
  <si>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</si>
  <si>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</si>
  <si>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</si>
  <si>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</si>
  <si>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</si>
  <si>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</si>
  <si>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</si>
  <si>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</si>
  <si>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</si>
  <si>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</si>
  <si>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</si>
  <si>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</si>
  <si>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</si>
  <si>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</si>
  <si>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</si>
  <si>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</si>
  <si>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</si>
  <si>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</si>
  <si>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</si>
  <si>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</si>
  <si>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</si>
  <si>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</si>
  <si>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</si>
  <si>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</si>
  <si>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</si>
  <si>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</si>
  <si>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</si>
  <si>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</si>
  <si>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</si>
  <si>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</si>
  <si>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</si>
  <si>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</si>
  <si>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</si>
  <si>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</si>
  <si>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</si>
  <si>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</si>
  <si>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</si>
  <si>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</si>
  <si>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</si>
  <si>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</si>
  <si>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</si>
  <si>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</si>
  <si>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</si>
  <si>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</si>
  <si>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</si>
  <si>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</si>
  <si>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</si>
  <si>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</si>
  <si>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</si>
  <si>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</si>
  <si>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</si>
  <si>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</si>
  <si>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</si>
  <si>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</si>
  <si>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</si>
  <si>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</si>
  <si>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</si>
  <si>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</si>
  <si>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</si>
  <si>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</si>
  <si>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</si>
  <si>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</si>
  <si>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</si>
  <si>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</si>
  <si>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</si>
  <si>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</si>
  <si>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</si>
  <si>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</si>
  <si>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</si>
  <si>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</si>
  <si>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</si>
  <si>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</si>
  <si>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</si>
  <si>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</si>
  <si>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</si>
  <si>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</si>
  <si>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</si>
  <si>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</si>
  <si>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</si>
  <si>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</si>
  <si>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</si>
  <si>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</si>
  <si>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</si>
  <si>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</si>
  <si>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</si>
  <si>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</si>
  <si>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</si>
  <si>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</si>
  <si>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</si>
  <si>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</si>
  <si>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</si>
  <si>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</si>
  <si>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</si>
  <si>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</si>
  <si>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</si>
  <si>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</si>
  <si>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</si>
  <si>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</si>
  <si>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</si>
  <si>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</si>
  <si>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</si>
  <si>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</si>
  <si>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</si>
  <si>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</si>
  <si>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</si>
  <si>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</si>
  <si>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</si>
  <si>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</si>
  <si>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</si>
  <si>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</si>
  <si>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</si>
  <si>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</si>
  <si>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</si>
  <si>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</si>
  <si>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</si>
  <si>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</si>
  <si>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</si>
  <si>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</si>
  <si>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</si>
  <si>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</si>
  <si>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</si>
  <si>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</si>
  <si>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</si>
  <si>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</si>
  <si>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</si>
  <si>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</si>
  <si>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</si>
  <si>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</si>
  <si>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</si>
  <si>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</si>
  <si>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</si>
  <si>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</si>
  <si>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</si>
  <si>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</si>
  <si>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</si>
  <si>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</si>
  <si>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</si>
  <si>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</si>
  <si>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</si>
  <si>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</si>
  <si>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</si>
  <si>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</si>
  <si>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</si>
  <si>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</si>
  <si>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</si>
  <si>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</si>
  <si>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</si>
  <si>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</si>
  <si>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</si>
  <si>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</si>
  <si>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</si>
  <si>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</si>
  <si>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</si>
  <si>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</si>
  <si>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</si>
  <si>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</si>
  <si>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</si>
  <si>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</si>
  <si>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</si>
  <si>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</si>
  <si>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</si>
  <si>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</si>
  <si>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</si>
  <si>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</si>
  <si>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</si>
  <si>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</si>
  <si>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</si>
  <si>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</si>
  <si>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</si>
  <si>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</si>
  <si>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</si>
  <si>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</si>
  <si>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</si>
  <si>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</si>
  <si>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</si>
  <si>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</si>
  <si>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</si>
  <si>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</si>
  <si>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</si>
  <si>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</si>
  <si>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</si>
  <si>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</si>
  <si>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</si>
  <si>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</si>
  <si>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</si>
  <si>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</si>
  <si>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</si>
  <si>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</si>
  <si>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</si>
  <si>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</si>
  <si>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</si>
  <si>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</si>
  <si>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</si>
  <si>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</si>
  <si>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</si>
  <si>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</si>
  <si>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</si>
  <si>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</si>
  <si>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</si>
  <si>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</si>
  <si>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</si>
  <si>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</si>
  <si>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</si>
  <si>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</si>
  <si>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</si>
  <si>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</si>
  <si>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</si>
  <si>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</si>
  <si>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</si>
  <si>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</si>
  <si>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</si>
  <si>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</si>
  <si>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</si>
  <si>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</si>
  <si>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</si>
  <si>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</si>
  <si>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</si>
  <si>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</si>
  <si>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</si>
  <si>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</si>
  <si>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</si>
  <si>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</si>
  <si>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</si>
  <si>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</si>
  <si>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</si>
  <si>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</si>
  <si>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</si>
  <si>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</si>
  <si>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</si>
  <si>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</si>
  <si>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</si>
  <si>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</si>
  <si>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</si>
  <si>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</si>
  <si>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</si>
  <si>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</si>
  <si>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</si>
  <si>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</si>
  <si>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</si>
  <si>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</si>
  <si>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</si>
  <si>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</si>
  <si>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</si>
  <si>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</si>
  <si>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</si>
  <si>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</si>
  <si>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</si>
  <si>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</si>
  <si>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</si>
  <si>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</si>
  <si>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</si>
  <si>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</si>
  <si>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</si>
  <si>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</si>
  <si>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</si>
  <si>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</si>
  <si>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</si>
  <si>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</si>
  <si>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</si>
  <si>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</si>
  <si>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</si>
  <si>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</si>
  <si>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</si>
  <si>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</si>
  <si>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</si>
  <si>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</si>
  <si>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</si>
  <si>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</si>
  <si>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</si>
  <si>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</si>
  <si>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</si>
  <si>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</si>
  <si>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</si>
  <si>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</si>
  <si>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</si>
  <si>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</si>
  <si>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</si>
  <si>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</si>
  <si>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</si>
  <si>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</si>
  <si>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</si>
  <si>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</si>
  <si>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</si>
  <si>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</si>
  <si>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</si>
  <si>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</si>
  <si>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</si>
  <si>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</si>
  <si>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</si>
  <si>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</si>
  <si>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</si>
  <si>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</si>
  <si>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</si>
  <si>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</si>
  <si>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</si>
  <si>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</si>
  <si>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</si>
  <si>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</si>
  <si>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</si>
  <si>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</si>
  <si>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</si>
  <si>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</si>
  <si>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</si>
  <si>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</si>
  <si>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</si>
  <si>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</si>
  <si>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</si>
  <si>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</si>
  <si>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</si>
  <si>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</si>
  <si>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</si>
  <si>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</si>
  <si>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</si>
  <si>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</si>
  <si>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</si>
  <si>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</si>
  <si>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</si>
  <si>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</si>
  <si>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</si>
  <si>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</si>
  <si>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</si>
  <si>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</si>
  <si>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</si>
  <si>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</si>
  <si>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</si>
  <si>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</si>
  <si>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</si>
  <si>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</si>
  <si>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</si>
  <si>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</si>
  <si>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</si>
  <si>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</si>
  <si>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</si>
  <si>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</si>
  <si>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</si>
  <si>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</si>
  <si>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</si>
  <si>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</si>
  <si>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</si>
  <si>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</si>
  <si>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</si>
  <si>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</si>
  <si>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</si>
  <si>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</si>
  <si>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</si>
  <si>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</si>
  <si>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</si>
  <si>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</si>
  <si>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</si>
  <si>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</si>
  <si>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</si>
  <si>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</si>
  <si>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</si>
  <si>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</si>
  <si>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</si>
  <si>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</si>
  <si>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</si>
  <si>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</si>
  <si>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</si>
  <si>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</si>
  <si>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</si>
  <si>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</si>
  <si>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</si>
  <si>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</si>
  <si>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</si>
  <si>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</si>
  <si>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</si>
  <si>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</si>
  <si>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</si>
  <si>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</si>
  <si>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</si>
  <si>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</si>
  <si>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</si>
  <si>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</si>
  <si>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</si>
  <si>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</si>
  <si>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</si>
  <si>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</si>
  <si>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</si>
  <si>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</si>
  <si>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</si>
  <si>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</si>
  <si>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</si>
  <si>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</si>
  <si>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</si>
  <si>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</si>
  <si>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</si>
  <si>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</si>
  <si>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</si>
  <si>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</si>
  <si>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</si>
  <si>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</si>
  <si>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</si>
  <si>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</si>
  <si>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</si>
  <si>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</si>
  <si>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</si>
  <si>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</si>
  <si>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</si>
  <si>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</si>
  <si>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</si>
  <si>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</si>
  <si>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</si>
  <si>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</si>
  <si>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</si>
  <si>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</si>
  <si>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</si>
  <si>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</si>
  <si>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</si>
  <si>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</si>
  <si>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</si>
  <si>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</si>
  <si>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</si>
  <si>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</si>
  <si>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</si>
  <si>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</si>
  <si>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</si>
  <si>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</si>
  <si>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</si>
  <si>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</si>
  <si>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</si>
  <si>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</si>
  <si>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</si>
  <si>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</si>
  <si>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</si>
  <si>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</si>
  <si>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</si>
  <si>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</si>
  <si>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</si>
  <si>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</si>
  <si>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</si>
  <si>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</si>
  <si>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</si>
  <si>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</si>
  <si>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</si>
  <si>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</si>
  <si>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</si>
  <si>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</si>
  <si>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</si>
  <si>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</si>
  <si>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</si>
  <si>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</si>
  <si>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</si>
  <si>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</si>
  <si>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</si>
  <si>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</si>
  <si>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</si>
  <si>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</si>
  <si>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</si>
  <si>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</si>
  <si>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</si>
  <si>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</si>
  <si>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</si>
  <si>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</si>
  <si>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</si>
  <si>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</si>
  <si>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</si>
  <si>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</si>
  <si>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</si>
  <si>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</si>
  <si>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</si>
  <si>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</si>
  <si>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</si>
  <si>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</si>
  <si>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</si>
  <si>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</si>
  <si>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</si>
  <si>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</si>
  <si>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</si>
  <si>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</si>
  <si>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</si>
  <si>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</si>
  <si>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</si>
  <si>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</si>
  <si>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</si>
  <si>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</si>
  <si>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</si>
  <si>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</si>
  <si>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</si>
  <si>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</si>
  <si>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</si>
  <si>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</si>
  <si>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</si>
  <si>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</si>
  <si>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</si>
  <si>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</si>
  <si>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</si>
  <si>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</si>
  <si>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</si>
  <si>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</si>
  <si>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</si>
  <si>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</si>
  <si>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</si>
  <si>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</si>
  <si>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</si>
  <si>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</si>
  <si>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</si>
  <si>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</si>
  <si>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</si>
  <si>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</si>
  <si>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</si>
  <si>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</si>
  <si>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</si>
  <si>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</si>
  <si>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</si>
  <si>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</si>
  <si>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</si>
  <si>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</si>
  <si>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</si>
  <si>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</si>
  <si>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</si>
  <si>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</si>
  <si>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</si>
  <si>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</si>
  <si>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</si>
  <si>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</si>
  <si>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</si>
  <si>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</si>
  <si>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</si>
  <si>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</si>
  <si>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</si>
  <si>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</si>
  <si>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</si>
  <si>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</si>
  <si>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</si>
  <si>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</si>
  <si>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</si>
  <si>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</si>
  <si>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</si>
  <si>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</si>
  <si>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</si>
  <si>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</si>
  <si>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</si>
  <si>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</si>
  <si>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</si>
  <si>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</si>
  <si>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</si>
  <si>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</si>
  <si>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</si>
  <si>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</si>
  <si>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</si>
  <si>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</si>
  <si>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</si>
  <si>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</si>
  <si>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</si>
  <si>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</si>
  <si>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</si>
  <si>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</si>
  <si>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</si>
  <si>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</si>
  <si>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</si>
  <si>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</si>
  <si>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</si>
  <si>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</si>
  <si>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</si>
  <si>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</si>
  <si>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</si>
  <si>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</si>
  <si>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</si>
  <si>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</si>
  <si>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</si>
  <si>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</si>
  <si>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</si>
  <si>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</si>
  <si>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</si>
  <si>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</si>
  <si>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</si>
  <si>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</si>
  <si>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</si>
  <si>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</si>
  <si>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</si>
  <si>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</si>
  <si>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</si>
  <si>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</si>
  <si>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</si>
  <si>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</si>
  <si>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</si>
  <si>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</si>
  <si>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</si>
  <si>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</si>
  <si>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</si>
  <si>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</si>
  <si>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</si>
  <si>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</si>
  <si>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</si>
  <si>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</si>
  <si>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</si>
  <si>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</si>
  <si>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</si>
  <si>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</si>
  <si>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</si>
  <si>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</si>
  <si>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</si>
  <si>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</si>
  <si>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</si>
  <si>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</si>
  <si>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</si>
  <si>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</si>
  <si>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</si>
  <si>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</si>
  <si>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</si>
  <si>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</si>
  <si>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</si>
  <si>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</si>
  <si>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</si>
  <si>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</si>
  <si>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</si>
  <si>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</si>
  <si>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</si>
  <si>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</si>
  <si>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</si>
  <si>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</si>
  <si>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</si>
  <si>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</si>
  <si>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</si>
  <si>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</si>
  <si>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</si>
  <si>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</si>
  <si>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</si>
  <si>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</si>
  <si>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</si>
  <si>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</si>
  <si>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</si>
  <si>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</si>
  <si>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</si>
  <si>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</si>
  <si>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</si>
  <si>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</si>
  <si>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</si>
  <si>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</si>
  <si>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</si>
  <si>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</si>
  <si>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</si>
  <si>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</si>
  <si>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</si>
  <si>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</si>
  <si>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</si>
  <si>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</si>
  <si>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</si>
  <si>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</si>
  <si>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</si>
  <si>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</si>
  <si>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</si>
  <si>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</si>
  <si>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</si>
  <si>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</si>
  <si>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</si>
  <si>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</si>
  <si>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</si>
  <si>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</si>
  <si>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</si>
  <si>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</si>
  <si>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</si>
  <si>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</si>
  <si>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</si>
  <si>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</si>
  <si>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</si>
  <si>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</si>
  <si>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</si>
  <si>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</si>
  <si>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</si>
  <si>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</si>
  <si>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</si>
  <si>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</si>
  <si>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</si>
  <si>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</si>
  <si>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</si>
  <si>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</si>
  <si>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</si>
  <si>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</si>
  <si>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</si>
  <si>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</si>
  <si>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</si>
  <si>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</si>
  <si>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</si>
  <si>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</si>
  <si>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</si>
  <si>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</si>
  <si>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</si>
  <si>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</si>
  <si>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</si>
  <si>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</si>
  <si>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</si>
  <si>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</si>
  <si>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</si>
  <si>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</si>
  <si>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</si>
  <si>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</si>
  <si>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</si>
  <si>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</si>
  <si>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</si>
  <si>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</si>
  <si>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</si>
  <si>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</si>
  <si>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</si>
  <si>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</si>
  <si>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</si>
  <si>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</si>
  <si>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</si>
  <si>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</si>
  <si>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</si>
  <si>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</si>
  <si>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</si>
  <si>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</si>
  <si>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</si>
  <si>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</si>
  <si>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</si>
  <si>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</si>
  <si>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</si>
  <si>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</si>
  <si>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</si>
  <si>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</si>
  <si>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</si>
  <si>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</si>
  <si>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</si>
  <si>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</si>
  <si>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</si>
  <si>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</si>
  <si>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</si>
  <si>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</si>
  <si>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</si>
  <si>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</si>
  <si>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</si>
  <si>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</si>
  <si>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</si>
  <si>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</si>
  <si>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</si>
  <si>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</si>
  <si>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</si>
  <si>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</si>
  <si>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</si>
  <si>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</si>
  <si>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</si>
  <si>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</si>
  <si>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</si>
  <si>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</si>
  <si>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</si>
  <si>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</si>
  <si>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</si>
  <si>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</si>
  <si>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</si>
  <si>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</si>
  <si>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</si>
  <si>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</si>
  <si>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</si>
  <si>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</si>
  <si>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</si>
  <si>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</si>
  <si>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</si>
  <si>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</si>
  <si>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</si>
  <si>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</si>
  <si>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</si>
  <si>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</si>
  <si>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</si>
  <si>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</si>
  <si>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</si>
  <si>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</si>
  <si>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</si>
  <si>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</si>
  <si>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</si>
  <si>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</si>
  <si>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</si>
  <si>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</si>
  <si>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</si>
  <si>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</si>
  <si>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</si>
  <si>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</si>
  <si>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</si>
  <si>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</si>
  <si>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</si>
  <si>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</si>
  <si>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</si>
  <si>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</si>
  <si>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</si>
  <si>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</si>
  <si>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</si>
  <si>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</si>
  <si>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</si>
  <si>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</si>
  <si>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</si>
  <si>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</si>
  <si>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</si>
  <si>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</si>
  <si>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</si>
  <si>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</si>
  <si>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</si>
  <si>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</si>
  <si>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</si>
  <si>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</si>
  <si>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</si>
  <si>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</si>
  <si>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</si>
  <si>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</si>
  <si>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</si>
  <si>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</si>
  <si>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</si>
  <si>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</si>
  <si>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</si>
  <si>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</si>
  <si>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</si>
  <si>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</si>
  <si>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</si>
  <si>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</si>
  <si>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</si>
  <si>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</si>
  <si>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</si>
  <si>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</si>
  <si>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</si>
  <si>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</si>
  <si>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</si>
  <si>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</si>
  <si>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</si>
  <si>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</si>
  <si>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</si>
  <si>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</si>
  <si>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</si>
  <si>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</si>
  <si>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</si>
  <si>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</si>
  <si>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</si>
  <si>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</si>
  <si>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</si>
  <si>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</si>
  <si>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</si>
  <si>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</si>
  <si>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</si>
  <si>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</si>
  <si>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</si>
  <si>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</si>
  <si>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</si>
  <si>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</si>
  <si>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</si>
  <si>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</si>
  <si>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</si>
  <si>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</si>
  <si>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</si>
  <si>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</si>
  <si>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</si>
  <si>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</si>
  <si>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</si>
  <si>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</si>
  <si>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</si>
  <si>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</si>
  <si>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</si>
  <si>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</si>
  <si>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</si>
  <si>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</si>
  <si>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</si>
  <si>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</si>
  <si>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</si>
  <si>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</si>
  <si>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</si>
  <si>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</si>
  <si>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</si>
  <si>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</si>
  <si>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</si>
  <si>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</si>
  <si>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</si>
  <si>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</si>
  <si>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</si>
  <si>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</si>
  <si>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</si>
  <si>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</si>
  <si>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</si>
  <si>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</si>
  <si>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</si>
  <si>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</si>
  <si>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</si>
  <si>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</si>
  <si>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</si>
  <si>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</si>
  <si>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</si>
  <si>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</si>
  <si>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</si>
  <si>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</si>
  <si>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</si>
  <si>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</si>
  <si>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</si>
  <si>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</si>
  <si>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</si>
  <si>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</si>
  <si>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</si>
  <si>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</si>
  <si>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</si>
  <si>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</si>
  <si>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</si>
  <si>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</si>
  <si>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</si>
  <si>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</si>
  <si>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</si>
  <si>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</si>
  <si>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</si>
  <si>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</si>
  <si>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</si>
  <si>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</si>
  <si>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</si>
  <si>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</si>
  <si>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</si>
  <si>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</si>
  <si>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</si>
  <si>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</si>
  <si>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</si>
  <si>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</si>
  <si>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</si>
  <si>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</si>
  <si>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</si>
  <si>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</si>
  <si>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</si>
  <si>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</si>
  <si>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</si>
  <si>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</si>
  <si>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</si>
  <si>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</si>
  <si>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</si>
  <si>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</si>
  <si>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</si>
  <si>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</si>
  <si>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</si>
  <si>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</si>
  <si>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</si>
  <si>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</si>
  <si>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</si>
  <si>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</si>
  <si>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</si>
  <si>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</si>
  <si>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</si>
  <si>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</si>
  <si>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</si>
  <si>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</si>
  <si>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</si>
  <si>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</si>
  <si>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</si>
  <si>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</si>
  <si>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</si>
  <si>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</si>
  <si>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</si>
  <si>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</si>
  <si>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</si>
  <si>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</si>
  <si>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</si>
  <si>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</si>
  <si>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</si>
  <si>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</si>
  <si>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</si>
  <si>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</si>
  <si>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</si>
  <si>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</si>
  <si>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</si>
  <si>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</si>
  <si>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</si>
  <si>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</si>
  <si>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</si>
  <si>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</si>
  <si>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</si>
  <si>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</si>
  <si>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</si>
  <si>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</si>
  <si>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</si>
  <si>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</si>
  <si>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</si>
  <si>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</si>
  <si>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</si>
  <si>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</si>
  <si>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</si>
  <si>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</si>
  <si>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</si>
  <si>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</si>
  <si>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</si>
  <si>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</si>
  <si>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</si>
  <si>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</si>
  <si>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</si>
  <si>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</si>
  <si>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</si>
  <si>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</si>
  <si>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</si>
  <si>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</si>
  <si>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</si>
  <si>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</si>
  <si>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</si>
  <si>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</si>
  <si>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</si>
  <si>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</si>
  <si>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</si>
  <si>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</si>
  <si>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</si>
  <si>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</si>
  <si>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</si>
  <si>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</si>
  <si>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</si>
  <si>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</si>
  <si>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</si>
  <si>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</si>
  <si>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</si>
  <si>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</si>
  <si>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</si>
  <si>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</si>
  <si>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</si>
  <si>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</si>
  <si>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</si>
  <si>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</si>
  <si>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</si>
  <si>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</si>
  <si>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</si>
  <si>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</si>
  <si>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</si>
  <si>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</si>
  <si>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</si>
  <si>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</si>
  <si>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</si>
  <si>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</si>
  <si>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</si>
  <si>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</si>
  <si>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</si>
  <si>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</si>
  <si>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</si>
  <si>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</si>
  <si>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</si>
  <si>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</si>
  <si>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</si>
  <si>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</si>
  <si>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</si>
  <si>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</si>
  <si>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</si>
  <si>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</si>
  <si>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</si>
  <si>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</si>
  <si>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</si>
  <si>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</si>
  <si>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</si>
  <si>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</si>
  <si>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</si>
  <si>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</si>
  <si>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</si>
  <si>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</si>
  <si>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</si>
  <si>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</si>
  <si>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</si>
  <si>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</si>
  <si>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</si>
  <si>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</si>
  <si>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</si>
  <si>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</si>
  <si>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</si>
  <si>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</si>
  <si>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</si>
  <si>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</si>
  <si>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</si>
  <si>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</si>
  <si>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</si>
  <si>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</si>
  <si>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</si>
  <si>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</si>
  <si>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</si>
  <si>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</si>
  <si>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</si>
  <si>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</si>
  <si>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</si>
  <si>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</si>
  <si>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</si>
  <si>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</si>
  <si>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</si>
  <si>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</si>
  <si>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</si>
  <si>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</si>
  <si>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</si>
  <si>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</si>
  <si>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</si>
  <si>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</si>
  <si>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</si>
  <si>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</si>
  <si>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</si>
  <si>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</si>
  <si>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</si>
  <si>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</si>
  <si>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</si>
  <si>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</si>
  <si>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</si>
  <si>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</si>
  <si>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</si>
  <si>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</si>
  <si>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</si>
  <si>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</si>
  <si>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</si>
  <si>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</si>
  <si>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</si>
  <si>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</si>
  <si>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</si>
  <si>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</si>
  <si>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</si>
  <si>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</si>
  <si>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</si>
  <si>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</si>
  <si>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</si>
  <si>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</si>
  <si>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</si>
  <si>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</si>
  <si>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</si>
  <si>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</si>
  <si>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</si>
  <si>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</si>
  <si>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</si>
  <si>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</si>
  <si>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</si>
  <si>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</si>
  <si>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</si>
  <si>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</si>
  <si>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</si>
  <si>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</si>
  <si>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</si>
  <si>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</si>
  <si>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</si>
  <si>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</si>
  <si>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</si>
  <si>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</si>
  <si>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</si>
  <si>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</si>
  <si>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</si>
  <si>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</si>
  <si>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</si>
  <si>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</si>
  <si>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</si>
  <si>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</si>
  <si>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</si>
  <si>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</si>
  <si>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</si>
  <si>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</si>
  <si>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</si>
  <si>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</si>
  <si>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</si>
  <si>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</si>
  <si>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</si>
  <si>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</si>
  <si>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</si>
  <si>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</si>
  <si>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</si>
  <si>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</si>
  <si>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</si>
  <si>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</si>
  <si>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</si>
  <si>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</si>
  <si>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</si>
  <si>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</si>
  <si>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</si>
  <si>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</si>
  <si>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</si>
  <si>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</si>
  <si>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</si>
  <si>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</si>
  <si>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</si>
  <si>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</si>
  <si>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</si>
  <si>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</si>
  <si>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</si>
  <si>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</si>
  <si>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</si>
  <si>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</si>
  <si>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</si>
  <si>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</si>
  <si>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</si>
  <si>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</si>
  <si>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</si>
  <si>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</si>
  <si>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</si>
  <si>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</si>
  <si>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</si>
  <si>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</si>
  <si>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</si>
  <si>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</si>
  <si>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</si>
  <si>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</si>
  <si>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</si>
  <si>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</si>
  <si>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</si>
  <si>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</si>
  <si>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</si>
  <si>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</si>
  <si>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</si>
  <si>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</si>
  <si>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</si>
  <si>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</si>
  <si>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</si>
  <si>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</si>
  <si>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</si>
  <si>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</si>
  <si>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</si>
  <si>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</si>
  <si>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</si>
  <si>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</si>
  <si>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</si>
  <si>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</si>
  <si>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</si>
  <si>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</si>
  <si>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</si>
  <si>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</si>
  <si>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</si>
  <si>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</si>
  <si>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</si>
  <si>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</si>
  <si>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</si>
  <si>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</si>
  <si>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</si>
  <si>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</si>
  <si>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</si>
  <si>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</si>
  <si>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</si>
  <si>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</si>
  <si>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</si>
  <si>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</si>
  <si>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</si>
  <si>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</si>
  <si>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</si>
  <si>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</si>
  <si>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</si>
  <si>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</si>
  <si>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</si>
  <si>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</si>
  <si>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</si>
  <si>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</si>
  <si>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</si>
  <si>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</si>
  <si>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</si>
  <si>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</si>
  <si>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</si>
  <si>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</si>
  <si>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</si>
  <si>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</si>
  <si>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</si>
  <si>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</si>
  <si>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</si>
  <si>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</si>
  <si>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</si>
  <si>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</si>
  <si>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</si>
  <si>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</si>
  <si>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</si>
  <si>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</si>
  <si>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</si>
  <si>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</si>
  <si>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</si>
  <si>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</si>
  <si>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</si>
  <si>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</si>
  <si>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</si>
  <si>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</si>
  <si>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</si>
  <si>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</si>
  <si>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</si>
  <si>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</si>
  <si>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</si>
  <si>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</si>
  <si>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</si>
  <si>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</si>
  <si>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</si>
  <si>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</si>
  <si>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</si>
  <si>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</si>
  <si>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</si>
  <si>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</si>
  <si>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</si>
  <si>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</si>
  <si>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</si>
  <si>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</si>
  <si>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</si>
  <si>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</si>
  <si>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</si>
  <si>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</si>
  <si>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</si>
  <si>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</si>
  <si>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</si>
  <si>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</si>
  <si>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</si>
  <si>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</si>
  <si>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</si>
  <si>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</si>
  <si>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</si>
  <si>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</si>
  <si>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</si>
  <si>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</si>
  <si>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</si>
  <si>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</si>
  <si>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</si>
  <si>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</si>
  <si>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</si>
  <si>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</si>
  <si>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</si>
  <si>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</si>
  <si>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</si>
  <si>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</si>
  <si>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</si>
  <si>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</si>
  <si>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</si>
  <si>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</si>
  <si>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</si>
  <si>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</si>
  <si>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</si>
  <si>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</si>
  <si>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</si>
  <si>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</si>
  <si>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</si>
  <si>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</si>
  <si>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</si>
  <si>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</si>
  <si>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</si>
  <si>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</si>
  <si>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</si>
  <si>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</si>
  <si>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</si>
  <si>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</si>
  <si>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</si>
  <si>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</si>
  <si>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</si>
  <si>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</si>
  <si>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</si>
  <si>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</si>
  <si>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</si>
  <si>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</si>
  <si>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</si>
  <si>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</si>
  <si>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</si>
  <si>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</si>
  <si>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</si>
  <si>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</si>
  <si>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</si>
  <si>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</si>
  <si>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</si>
  <si>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</si>
  <si>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</si>
  <si>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</si>
  <si>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</si>
  <si>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</si>
  <si>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</si>
  <si>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</si>
  <si>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</si>
  <si>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</si>
  <si>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</si>
  <si>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</si>
  <si>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</si>
  <si>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</si>
  <si>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</si>
  <si>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</si>
  <si>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</si>
  <si>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</si>
  <si>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</si>
  <si>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</si>
  <si>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</si>
  <si>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</si>
  <si>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</si>
  <si>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</si>
  <si>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</si>
  <si>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</si>
  <si>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</si>
  <si>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</si>
  <si>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</si>
  <si>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</si>
  <si>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</si>
  <si>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</si>
  <si>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</si>
  <si>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</si>
  <si>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</si>
  <si>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</si>
  <si>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</si>
  <si>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</si>
  <si>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</si>
  <si>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</si>
  <si>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</si>
  <si>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</si>
  <si>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</si>
  <si>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</si>
  <si>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</si>
  <si>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</si>
  <si>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</si>
  <si>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</si>
  <si>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</si>
  <si>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</si>
  <si>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</si>
  <si>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</si>
  <si>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</si>
  <si>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</si>
  <si>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</si>
  <si>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</si>
  <si>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</si>
  <si>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</si>
  <si>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</si>
  <si>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</si>
  <si>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</si>
  <si>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</si>
  <si>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</si>
  <si>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</si>
  <si>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</si>
  <si>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</si>
  <si>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</si>
  <si>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</si>
  <si>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</si>
  <si>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</si>
  <si>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</si>
  <si>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</si>
  <si>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</si>
  <si>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</si>
  <si>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</si>
  <si>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</si>
  <si>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</si>
  <si>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</si>
  <si>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</si>
  <si>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</si>
  <si>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</si>
  <si>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</si>
  <si>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</si>
  <si>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</si>
  <si>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</si>
  <si>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</si>
  <si>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</si>
  <si>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</si>
  <si>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</si>
  <si>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</si>
  <si>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</si>
  <si>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</si>
  <si>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</si>
  <si>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</si>
  <si>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</si>
  <si>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</si>
  <si>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</si>
  <si>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</si>
  <si>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</si>
  <si>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</si>
  <si>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</si>
  <si>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</si>
  <si>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</si>
  <si>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</si>
  <si>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</si>
  <si>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</si>
  <si>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</si>
  <si>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</si>
  <si>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</si>
  <si>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</si>
  <si>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</si>
  <si>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</si>
  <si>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</si>
  <si>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</si>
  <si>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</si>
  <si>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</si>
  <si>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</si>
  <si>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</si>
  <si>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</si>
  <si>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</si>
  <si>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</si>
  <si>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</si>
  <si>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</si>
  <si>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</si>
  <si>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</si>
  <si>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</si>
  <si>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</si>
  <si>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</si>
  <si>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</si>
  <si>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</si>
  <si>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</si>
  <si>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</si>
  <si>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</si>
  <si>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</si>
  <si>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</si>
  <si>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</si>
  <si>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</si>
  <si>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</si>
  <si>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</si>
  <si>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</si>
  <si>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</si>
  <si>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</si>
  <si>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</si>
  <si>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</si>
  <si>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</si>
  <si>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</si>
  <si>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</si>
  <si>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</si>
  <si>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</si>
  <si>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</si>
  <si>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</si>
  <si>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</si>
  <si>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</si>
  <si>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</si>
  <si>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</si>
  <si>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</si>
  <si>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</si>
  <si>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</si>
  <si>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</si>
  <si>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</si>
  <si>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</si>
  <si>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</si>
  <si>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</si>
  <si>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</si>
  <si>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</si>
  <si>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</si>
  <si>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</si>
  <si>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</si>
  <si>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</si>
  <si>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</si>
  <si>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</si>
  <si>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</si>
  <si>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</si>
  <si>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</si>
  <si>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</si>
  <si>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</si>
  <si>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</si>
  <si>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</si>
  <si>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</si>
  <si>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</si>
  <si>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</si>
  <si>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</si>
  <si>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</si>
  <si>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</si>
  <si>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</si>
  <si>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</si>
  <si>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</si>
  <si>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</si>
  <si>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</si>
  <si>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</si>
  <si>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</si>
  <si>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</si>
  <si>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</si>
  <si>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</si>
  <si>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</si>
  <si>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</si>
  <si>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</si>
  <si>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</si>
  <si>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</si>
  <si>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</si>
  <si>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</si>
  <si>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</si>
  <si>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</si>
  <si>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</si>
  <si>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</si>
  <si>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</si>
  <si>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</si>
  <si>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</si>
  <si>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</si>
  <si>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</si>
  <si>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</si>
  <si>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</si>
  <si>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</si>
  <si>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</si>
  <si>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</si>
  <si>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</si>
  <si>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</si>
  <si>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</si>
  <si>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</si>
  <si>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</si>
  <si>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</si>
  <si>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</si>
  <si>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</si>
  <si>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</si>
  <si>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</si>
  <si>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</si>
  <si>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</si>
  <si>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</si>
  <si>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</si>
  <si>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</si>
  <si>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</si>
  <si>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</si>
  <si>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</si>
  <si>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</si>
  <si>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</si>
  <si>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</si>
  <si>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</si>
  <si>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</si>
  <si>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</si>
  <si>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</si>
  <si>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</si>
  <si>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</si>
  <si>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</si>
  <si>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</si>
  <si>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</si>
  <si>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</si>
  <si>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</si>
  <si>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</si>
  <si>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</si>
  <si>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</si>
  <si>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</si>
  <si>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</si>
  <si>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</si>
  <si>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</si>
  <si>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</si>
  <si>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</si>
  <si>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</si>
  <si>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</si>
  <si>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</si>
  <si>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</si>
  <si>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</si>
  <si>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</si>
  <si>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</si>
  <si>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</si>
  <si>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</si>
  <si>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</si>
  <si>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</si>
  <si>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</si>
  <si>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</si>
  <si>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</si>
  <si>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</si>
  <si>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</si>
  <si>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</si>
  <si>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</si>
  <si>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</si>
  <si>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</si>
  <si>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</si>
  <si>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</si>
  <si>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</si>
  <si>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</si>
  <si>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</si>
  <si>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</si>
  <si>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</si>
  <si>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</si>
  <si>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</si>
  <si>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</si>
  <si>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</si>
  <si>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</si>
  <si>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</si>
  <si>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</si>
  <si>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</si>
  <si>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</si>
  <si>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</si>
  <si>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</si>
  <si>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</si>
  <si>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</si>
  <si>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</si>
  <si>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</si>
  <si>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</si>
  <si>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</si>
  <si>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</si>
  <si>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</si>
  <si>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</si>
  <si>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</si>
  <si>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</si>
  <si>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</si>
  <si>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</si>
  <si>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</si>
  <si>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</si>
  <si>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</si>
  <si>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</si>
  <si>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</si>
  <si>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</si>
  <si>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</si>
  <si>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</si>
  <si>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</si>
  <si>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</si>
  <si>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</si>
  <si>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</si>
  <si>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</si>
  <si>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</si>
  <si>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</si>
  <si>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</si>
  <si>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</si>
  <si>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</si>
  <si>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</si>
  <si>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</si>
  <si>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</si>
  <si>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</si>
  <si>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</si>
  <si>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</si>
  <si>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</si>
  <si>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</si>
  <si>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</si>
  <si>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</si>
  <si>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</si>
  <si>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</si>
  <si>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</si>
  <si>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</si>
  <si>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</si>
  <si>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</si>
  <si>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</si>
  <si>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</si>
  <si>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</si>
  <si>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</si>
  <si>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</si>
  <si>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</si>
  <si>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</si>
  <si>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</si>
  <si>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</si>
  <si>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</si>
  <si>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</si>
  <si>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</si>
  <si>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</si>
  <si>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</si>
  <si>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</si>
  <si>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</si>
  <si>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</si>
  <si>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</si>
  <si>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</si>
  <si>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</si>
  <si>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</si>
  <si>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</si>
  <si>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</si>
  <si>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</si>
  <si>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</si>
  <si>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</si>
  <si>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</si>
  <si>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</si>
  <si>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</si>
  <si>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</si>
  <si>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</si>
  <si>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</si>
  <si>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</si>
  <si>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</si>
  <si>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</si>
  <si>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</si>
  <si>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</si>
  <si>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</si>
  <si>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</si>
  <si>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</si>
  <si>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</si>
  <si>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</si>
  <si>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</si>
  <si>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</si>
  <si>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</si>
  <si>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</si>
  <si>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</si>
  <si>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</si>
  <si>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</si>
  <si>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</si>
  <si>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</si>
  <si>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</si>
  <si>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</si>
  <si>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</si>
  <si>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</si>
  <si>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</si>
  <si>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</si>
  <si>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</si>
  <si>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</si>
  <si>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</si>
  <si>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</si>
  <si>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</si>
  <si>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</si>
  <si>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</si>
  <si>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</si>
  <si>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</si>
  <si>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</si>
  <si>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</si>
  <si>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</si>
  <si>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</si>
  <si>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</si>
  <si>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</si>
  <si>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</si>
  <si>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</si>
  <si>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</si>
  <si>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</si>
  <si>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</si>
  <si>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</si>
  <si>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</si>
  <si>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</si>
  <si>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</si>
  <si>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</si>
  <si>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</si>
  <si>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</si>
  <si>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</si>
  <si>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</si>
  <si>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</si>
  <si>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</si>
  <si>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</si>
  <si>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</si>
  <si>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</si>
  <si>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</si>
  <si>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</si>
  <si>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</si>
  <si>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</si>
  <si>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</si>
  <si>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</si>
  <si>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</si>
  <si>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</si>
  <si>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</si>
  <si>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</si>
  <si>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</si>
  <si>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</si>
  <si>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</si>
  <si>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</si>
  <si>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</si>
  <si>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</si>
  <si>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</si>
  <si>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</si>
  <si>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</si>
  <si>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</si>
  <si>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</si>
  <si>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</si>
  <si>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</si>
  <si>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</si>
  <si>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</si>
  <si>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</si>
  <si>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</si>
  <si>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</si>
  <si>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</si>
  <si>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</si>
  <si>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</si>
  <si>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</si>
  <si>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</si>
  <si>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</si>
  <si>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</si>
  <si>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</si>
  <si>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</si>
  <si>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</si>
  <si>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</si>
  <si>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</si>
  <si>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</si>
  <si>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</si>
  <si>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</si>
  <si>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</si>
  <si>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</si>
  <si>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</si>
  <si>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</si>
  <si>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</si>
  <si>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</si>
  <si>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</si>
  <si>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</si>
  <si>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</si>
  <si>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</si>
  <si>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</si>
  <si>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</si>
  <si>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</si>
  <si>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</si>
  <si>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</si>
  <si>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</si>
  <si>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</si>
  <si>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</si>
  <si>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</si>
  <si>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</si>
  <si>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</si>
  <si>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</si>
  <si>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</si>
  <si>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</si>
  <si>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</si>
  <si>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</si>
  <si>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</si>
  <si>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</si>
  <si>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</si>
  <si>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</si>
  <si>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</si>
  <si>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</si>
  <si>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</si>
  <si>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</si>
  <si>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</si>
  <si>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</si>
  <si>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</si>
  <si>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</si>
  <si>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</si>
  <si>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</si>
  <si>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</si>
  <si>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</si>
  <si>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</si>
  <si>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</si>
  <si>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</si>
  <si>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</si>
  <si>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</si>
  <si>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</si>
  <si>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</si>
  <si>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</si>
  <si>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</si>
  <si>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</si>
  <si>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</si>
  <si>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</si>
  <si>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</si>
  <si>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</si>
  <si>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</si>
  <si>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</si>
  <si>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</si>
  <si>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</si>
  <si>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</si>
  <si>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</si>
  <si>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</si>
  <si>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</si>
  <si>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</si>
  <si>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</si>
  <si>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</si>
  <si>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</si>
  <si>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</si>
  <si>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</si>
  <si>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</si>
  <si>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</si>
  <si>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</si>
  <si>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</si>
  <si>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</si>
  <si>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</si>
  <si>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</si>
  <si>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</si>
  <si>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</si>
  <si>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</si>
  <si>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</si>
  <si>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</si>
  <si>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</si>
  <si>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</si>
  <si>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</si>
  <si>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</si>
  <si>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</si>
  <si>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</si>
  <si>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</si>
  <si>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</si>
  <si>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</si>
  <si>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</si>
  <si>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</si>
  <si>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</si>
  <si>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</si>
  <si>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</si>
  <si>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</si>
  <si>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</si>
  <si>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</si>
  <si>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</si>
  <si>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</si>
  <si>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</si>
  <si>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</si>
  <si>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</si>
  <si>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</si>
  <si>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</si>
  <si>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</si>
  <si>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</si>
  <si>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</si>
  <si>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</si>
  <si>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</si>
  <si>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</si>
  <si>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</si>
  <si>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</si>
  <si>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</si>
  <si>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</si>
  <si>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</si>
  <si>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</si>
  <si>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</si>
  <si>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</si>
  <si>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</si>
  <si>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</si>
  <si>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</si>
  <si>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</si>
  <si>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</si>
  <si>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</si>
  <si>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</si>
  <si>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</si>
  <si>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</si>
  <si>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</si>
  <si>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</si>
  <si>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</si>
  <si>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</si>
  <si>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</si>
  <si>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</si>
  <si>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</si>
  <si>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</si>
  <si>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</si>
  <si>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</si>
  <si>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</si>
  <si>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</si>
  <si>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</si>
  <si>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</si>
  <si>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</si>
  <si>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</si>
  <si>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</si>
  <si>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</si>
  <si>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</si>
  <si>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</si>
  <si>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</si>
  <si>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</si>
  <si>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</si>
  <si>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</si>
  <si>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</si>
  <si>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</si>
  <si>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</si>
  <si>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</si>
  <si>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</si>
  <si>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</si>
  <si>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</si>
  <si>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</si>
  <si>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</si>
  <si>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</si>
  <si>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</si>
  <si>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</si>
  <si>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</si>
  <si>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</si>
  <si>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</si>
  <si>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</si>
  <si>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</si>
  <si>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</si>
  <si>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</si>
  <si>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</si>
  <si>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</si>
  <si>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</si>
  <si>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</si>
  <si>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</si>
  <si>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</si>
  <si>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</si>
  <si>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</si>
  <si>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</si>
  <si>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</si>
  <si>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</si>
  <si>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</si>
  <si>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</si>
  <si>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</si>
  <si>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</si>
  <si>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</si>
  <si>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</si>
  <si>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</si>
  <si>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</si>
  <si>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</si>
  <si>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</si>
  <si>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</si>
  <si>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</si>
  <si>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</si>
  <si>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</si>
  <si>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</si>
  <si>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</si>
  <si>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</si>
  <si>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</si>
  <si>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</si>
  <si>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</si>
  <si>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</si>
  <si>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</si>
  <si>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</si>
  <si>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</si>
  <si>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</si>
  <si>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</si>
  <si>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</si>
  <si>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</si>
  <si>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</si>
  <si>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</si>
  <si>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</si>
  <si>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</si>
  <si>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</si>
  <si>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</si>
  <si>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</si>
  <si>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</si>
  <si>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</si>
  <si>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</si>
  <si>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</si>
  <si>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</si>
  <si>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</si>
  <si>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</si>
  <si>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</si>
  <si>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</si>
  <si>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</si>
  <si>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</si>
  <si>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</si>
  <si>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</si>
  <si>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</si>
  <si>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</si>
  <si>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</si>
  <si>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</si>
  <si>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</si>
  <si>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</si>
  <si>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</si>
  <si>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</si>
  <si>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</si>
  <si>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</si>
  <si>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</si>
  <si>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</si>
  <si>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</si>
  <si>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</si>
  <si>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</si>
  <si>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</si>
  <si>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</si>
  <si>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</si>
  <si>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</si>
  <si>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</si>
  <si>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</si>
  <si>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</si>
  <si>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</si>
  <si>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</si>
  <si>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</si>
  <si>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</si>
  <si>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</si>
  <si>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</si>
  <si>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</si>
  <si>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</si>
  <si>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</si>
  <si>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</si>
  <si>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</si>
  <si>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</si>
  <si>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</si>
  <si>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</si>
  <si>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</si>
  <si>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</si>
  <si>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</si>
  <si>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</si>
  <si>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</si>
  <si>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</si>
  <si>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</si>
  <si>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</si>
  <si>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</si>
  <si>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</si>
  <si>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</si>
  <si>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</si>
  <si>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</si>
  <si>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</si>
  <si>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</si>
  <si>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</si>
  <si>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</si>
  <si>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</si>
  <si>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</si>
  <si>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</si>
  <si>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</si>
  <si>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</si>
  <si>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</si>
  <si>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</si>
  <si>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</si>
  <si>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</si>
  <si>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</si>
  <si>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</si>
  <si>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</si>
  <si>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</si>
  <si>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</si>
  <si>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</si>
  <si>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</si>
  <si>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</si>
  <si>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</si>
  <si>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</si>
  <si>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</si>
  <si>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</si>
  <si>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</si>
  <si>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</si>
  <si>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</si>
  <si>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</si>
  <si>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</si>
  <si>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</si>
  <si>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</si>
  <si>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</si>
  <si>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</si>
  <si>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</si>
  <si>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</si>
  <si>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</si>
  <si>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</si>
  <si>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</si>
  <si>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</si>
  <si>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</si>
  <si>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</si>
  <si>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</si>
  <si>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</si>
  <si>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</si>
  <si>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</si>
  <si>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</si>
  <si>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</si>
  <si>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</si>
  <si>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</si>
  <si>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</si>
  <si>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</si>
  <si>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</si>
  <si>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</si>
  <si>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</si>
  <si>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</si>
  <si>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</si>
  <si>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</si>
  <si>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</si>
  <si>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</si>
  <si>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</si>
  <si>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</si>
  <si>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</si>
  <si>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</si>
  <si>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</si>
  <si>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</si>
  <si>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</si>
  <si>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</si>
  <si>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</si>
  <si>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</si>
  <si>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</si>
  <si>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</si>
  <si>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</si>
  <si>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</si>
  <si>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</si>
  <si>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</si>
  <si>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</si>
  <si>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</si>
  <si>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</si>
  <si>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</si>
  <si>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</si>
  <si>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</si>
  <si>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</si>
  <si>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</si>
  <si>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</si>
  <si>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</si>
  <si>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</si>
  <si>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</si>
  <si>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</si>
  <si>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</si>
  <si>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</si>
  <si>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</si>
  <si>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</si>
  <si>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</si>
  <si>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</si>
  <si>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</si>
  <si>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</si>
  <si>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</si>
  <si>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</si>
  <si>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</si>
  <si>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</si>
  <si>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</si>
  <si>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</si>
  <si>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</si>
  <si>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</si>
  <si>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</si>
  <si>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</si>
  <si>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</si>
  <si>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</si>
  <si>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</si>
  <si>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</si>
  <si>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</si>
  <si>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</si>
  <si>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</si>
  <si>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</si>
  <si>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</si>
  <si>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</si>
  <si>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</si>
  <si>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</si>
  <si>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</si>
  <si>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</si>
  <si>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</si>
  <si>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</si>
  <si>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</si>
  <si>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</si>
  <si>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</si>
  <si>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</si>
  <si>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</si>
  <si>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</si>
  <si>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</si>
  <si>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</si>
  <si>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</si>
  <si>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</si>
  <si>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</si>
  <si>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</si>
  <si>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</si>
  <si>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</si>
  <si>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</si>
  <si>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</si>
  <si>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</si>
  <si>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</si>
  <si>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</si>
  <si>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</si>
  <si>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</si>
  <si>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</si>
  <si>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</si>
  <si>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</si>
  <si>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</si>
  <si>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</si>
  <si>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</si>
  <si>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</si>
  <si>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</si>
  <si>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</si>
  <si>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</si>
  <si>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</si>
  <si>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</si>
  <si>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</si>
  <si>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</si>
  <si>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</si>
  <si>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</si>
  <si>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</si>
  <si>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</si>
  <si>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</si>
  <si>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</si>
  <si>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</si>
  <si>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</si>
  <si>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</si>
  <si>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</si>
  <si>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</si>
  <si>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</si>
  <si>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</si>
  <si>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</si>
  <si>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</si>
  <si>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</si>
  <si>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</si>
  <si>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</si>
  <si>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</si>
  <si>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</si>
  <si>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</si>
  <si>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</si>
  <si>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</si>
  <si>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</si>
  <si>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</si>
  <si>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</si>
  <si>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</si>
  <si>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</si>
  <si>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</si>
  <si>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</si>
  <si>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</si>
  <si>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</si>
  <si>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</si>
  <si>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</si>
  <si>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</si>
  <si>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</si>
  <si>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</si>
  <si>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</si>
  <si>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</si>
  <si>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</si>
  <si>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</si>
  <si>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</si>
  <si>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</si>
  <si>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</si>
  <si>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</si>
  <si>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</si>
  <si>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</si>
  <si>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</si>
  <si>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</si>
  <si>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</si>
  <si>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</si>
  <si>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</si>
  <si>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</si>
  <si>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</si>
  <si>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</si>
  <si>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</si>
  <si>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</si>
  <si>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</si>
  <si>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</si>
  <si>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</si>
  <si>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</si>
  <si>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</si>
  <si>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</si>
  <si>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</si>
  <si>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</si>
  <si>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</si>
  <si>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</si>
  <si>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</si>
  <si>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</si>
  <si>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</si>
  <si>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</si>
  <si>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</si>
  <si>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</si>
  <si>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</si>
  <si>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</si>
  <si>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</si>
  <si>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</si>
  <si>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</si>
  <si>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</si>
  <si>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</si>
  <si>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</si>
  <si>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</si>
  <si>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</si>
  <si>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</si>
  <si>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</si>
  <si>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</si>
  <si>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</si>
  <si>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</si>
  <si>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</si>
  <si>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</si>
  <si>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</si>
  <si>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</si>
  <si>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</si>
  <si>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</si>
  <si>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</si>
  <si>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</si>
  <si>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</si>
  <si>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</si>
  <si>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</si>
  <si>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</si>
  <si>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</si>
  <si>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</si>
  <si>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</si>
  <si>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</si>
  <si>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</si>
  <si>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</si>
  <si>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</si>
  <si>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</si>
  <si>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</si>
  <si>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</si>
  <si>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</si>
  <si>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</si>
  <si>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</si>
  <si>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</si>
  <si>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</si>
  <si>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</si>
  <si>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</si>
  <si>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</si>
  <si>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</si>
  <si>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</si>
  <si>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</si>
  <si>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</si>
  <si>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</si>
  <si>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</si>
  <si>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</si>
  <si>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</si>
  <si>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</si>
  <si>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</si>
  <si>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</si>
  <si>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</si>
  <si>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</si>
  <si>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</si>
  <si>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</si>
  <si>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</si>
  <si>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</si>
  <si>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</si>
  <si>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</si>
  <si>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</si>
  <si>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</si>
  <si>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</si>
  <si>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</si>
  <si>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</si>
  <si>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</si>
  <si>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</si>
  <si>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</si>
  <si>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</si>
  <si>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</si>
  <si>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</si>
  <si>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</si>
  <si>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</si>
  <si>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</si>
  <si>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</si>
  <si>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</si>
  <si>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</si>
  <si>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</si>
  <si>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</si>
  <si>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</si>
  <si>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</si>
  <si>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</si>
  <si>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</si>
  <si>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</si>
  <si>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</si>
  <si>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</si>
  <si>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</si>
  <si>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</si>
  <si>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</si>
  <si>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</si>
  <si>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</si>
  <si>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</si>
  <si>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</si>
  <si>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</si>
  <si>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</si>
  <si>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</si>
  <si>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</si>
  <si>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</si>
  <si>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</si>
  <si>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</si>
  <si>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</si>
  <si>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</si>
  <si>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</si>
  <si>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</si>
  <si>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</si>
  <si>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</si>
  <si>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</si>
  <si>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</si>
  <si>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</si>
  <si>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</si>
  <si>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</si>
  <si>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</si>
  <si>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</si>
  <si>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</si>
  <si>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</si>
  <si>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</si>
  <si>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</si>
  <si>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</si>
  <si>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</si>
  <si>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</si>
  <si>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</si>
  <si>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</si>
  <si>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</si>
  <si>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</si>
  <si>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</si>
  <si>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</si>
  <si>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</si>
  <si>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</si>
  <si>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</si>
  <si>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</si>
  <si>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</si>
  <si>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</si>
  <si>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</si>
  <si>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</si>
  <si>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</si>
  <si>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</si>
  <si>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</si>
  <si>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</si>
  <si>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</si>
  <si>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</si>
  <si>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</si>
  <si>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</si>
  <si>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</si>
  <si>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</si>
  <si>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</si>
  <si>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</si>
  <si>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</si>
  <si>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</si>
  <si>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</si>
  <si>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</si>
  <si>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</si>
  <si>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</si>
  <si>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</si>
  <si>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</si>
  <si>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</si>
  <si>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</si>
  <si>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</si>
  <si>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</si>
  <si>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</si>
  <si>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</si>
  <si>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</si>
  <si>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</si>
  <si>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</si>
  <si>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</si>
  <si>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</si>
  <si>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</si>
  <si>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</si>
  <si>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</si>
  <si>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</si>
  <si>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</si>
  <si>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</si>
  <si>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</si>
  <si>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</si>
  <si>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</si>
  <si>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</si>
  <si>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</si>
  <si>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</si>
  <si>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</si>
  <si>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</si>
  <si>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</si>
  <si>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</si>
  <si>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</si>
  <si>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</si>
  <si>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</si>
  <si>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</si>
  <si>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</si>
  <si>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</si>
  <si>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</si>
  <si>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</si>
  <si>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</si>
  <si>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</si>
  <si>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</si>
  <si>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</si>
  <si>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</si>
  <si>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</si>
  <si>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</si>
  <si>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</si>
  <si>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</si>
  <si>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</si>
  <si>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</si>
  <si>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</si>
  <si>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</si>
  <si>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</si>
  <si>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</si>
  <si>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</si>
  <si>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</si>
  <si>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</si>
  <si>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</si>
  <si>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</si>
  <si>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</si>
  <si>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</si>
  <si>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</si>
  <si>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</si>
  <si>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</si>
  <si>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</si>
  <si>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</si>
  <si>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</si>
  <si>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</si>
  <si>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</si>
  <si>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</si>
  <si>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</si>
  <si>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</si>
  <si>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</si>
  <si>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</si>
  <si>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</si>
  <si>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</si>
  <si>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</si>
  <si>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</si>
  <si>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</si>
  <si>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</si>
  <si>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</si>
  <si>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</si>
  <si>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</si>
  <si>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</si>
  <si>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</si>
  <si>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</si>
  <si>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</si>
  <si>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</si>
  <si>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</si>
  <si>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</si>
  <si>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</si>
  <si>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</si>
  <si>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</si>
  <si>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</si>
  <si>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</si>
  <si>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</si>
  <si>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</si>
  <si>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</si>
  <si>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</si>
  <si>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</si>
  <si>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</si>
  <si>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</si>
  <si>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</si>
  <si>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</si>
  <si>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</si>
  <si>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</si>
  <si>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</si>
  <si>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</si>
  <si>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</si>
  <si>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</si>
  <si>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</si>
  <si>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</si>
  <si>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</si>
  <si>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</si>
  <si>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</si>
  <si>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</si>
  <si>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</si>
  <si>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</si>
  <si>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</si>
  <si>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</si>
  <si>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</si>
  <si>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</si>
  <si>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</si>
  <si>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</si>
  <si>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</si>
  <si>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</si>
  <si>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</si>
  <si>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</si>
  <si>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</si>
  <si>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</si>
  <si>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</si>
  <si>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</si>
  <si>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</si>
  <si>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</si>
  <si>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</si>
  <si>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</si>
  <si>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</si>
  <si>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</si>
  <si>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</si>
  <si>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</si>
  <si>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</si>
  <si>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</si>
  <si>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</si>
  <si>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</si>
  <si>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</si>
  <si>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</si>
  <si>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</si>
  <si>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</si>
  <si>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</si>
  <si>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</si>
  <si>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</si>
  <si>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</si>
  <si>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</si>
  <si>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</si>
  <si>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</si>
  <si>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</si>
  <si>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</si>
  <si>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</si>
  <si>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</si>
  <si>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</si>
  <si>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</si>
  <si>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</si>
  <si>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</si>
  <si>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</si>
  <si>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</si>
  <si>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</si>
  <si>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</si>
  <si>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</si>
  <si>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</si>
  <si>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</si>
  <si>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</si>
  <si>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</si>
  <si>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</si>
  <si>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</si>
  <si>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</si>
  <si>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</si>
  <si>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</si>
  <si>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</si>
  <si>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</si>
  <si>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</si>
  <si>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</si>
  <si>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</si>
  <si>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</si>
  <si>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</si>
  <si>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</si>
  <si>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</si>
  <si>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</si>
  <si>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</si>
  <si>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</si>
  <si>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</si>
  <si>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</si>
  <si>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</si>
  <si>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</si>
  <si>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</si>
  <si>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</si>
  <si>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</si>
  <si>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</si>
  <si>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</si>
  <si>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</si>
  <si>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</si>
  <si>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</si>
  <si>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</si>
  <si>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</si>
  <si>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</si>
  <si>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</si>
  <si>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</si>
  <si>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</si>
  <si>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</si>
  <si>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</si>
  <si>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</si>
  <si>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</si>
  <si>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</si>
  <si>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</si>
  <si>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</si>
  <si>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</si>
  <si>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</si>
  <si>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</si>
  <si>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</si>
  <si>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</si>
  <si>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</si>
  <si>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</si>
  <si>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</si>
  <si>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</si>
  <si>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</si>
  <si>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</si>
  <si>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</si>
  <si>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</si>
  <si>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</si>
  <si>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</si>
  <si>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</si>
  <si>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</si>
  <si>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</si>
  <si>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</si>
  <si>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</si>
  <si>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</si>
  <si>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</si>
  <si>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</si>
  <si>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</si>
  <si>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</si>
  <si>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</si>
  <si>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</si>
  <si>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</si>
  <si>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</si>
  <si>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</si>
  <si>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</si>
  <si>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</si>
  <si>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</si>
  <si>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</si>
  <si>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</si>
  <si>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</si>
  <si>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</si>
  <si>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</si>
  <si>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</si>
  <si>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</si>
  <si>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</si>
  <si>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</si>
  <si>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</si>
  <si>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</si>
  <si>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</si>
  <si>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</si>
  <si>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</si>
  <si>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</si>
  <si>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</si>
  <si>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</si>
  <si>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</si>
  <si>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</si>
  <si>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</si>
  <si>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</si>
  <si>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</si>
  <si>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</si>
  <si>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</si>
  <si>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</si>
  <si>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</si>
  <si>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</si>
  <si>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</si>
  <si>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</si>
  <si>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</si>
  <si>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</si>
  <si>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</si>
  <si>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</si>
  <si>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</si>
  <si>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</si>
  <si>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</si>
  <si>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</si>
  <si>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</si>
  <si>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</si>
  <si>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</si>
  <si>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</si>
  <si>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</si>
  <si>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</si>
  <si>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</si>
  <si>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</si>
  <si>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</si>
  <si>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</si>
  <si>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</si>
  <si>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</si>
  <si>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</si>
  <si>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</si>
  <si>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</si>
  <si>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</si>
  <si>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</si>
  <si>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</si>
  <si>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</si>
  <si>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</si>
  <si>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</si>
  <si>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</si>
  <si>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</si>
  <si>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</si>
  <si>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</si>
  <si>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</si>
  <si>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</si>
  <si>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</si>
  <si>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</si>
  <si>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</si>
  <si>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</si>
  <si>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</si>
  <si>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</si>
  <si>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</si>
  <si>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</si>
  <si>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</si>
  <si>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</si>
  <si>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</si>
  <si>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</si>
  <si>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</si>
  <si>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</si>
  <si>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</si>
  <si>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</si>
  <si>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</si>
  <si>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</si>
  <si>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</si>
  <si>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</si>
  <si>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</si>
  <si>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</si>
  <si>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</si>
  <si>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</si>
  <si>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</si>
  <si>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</si>
  <si>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</si>
  <si>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</si>
  <si>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</si>
  <si>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</si>
  <si>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</si>
  <si>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</si>
  <si>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</si>
  <si>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</si>
  <si>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</si>
  <si>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</si>
  <si>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</si>
  <si>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</si>
  <si>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</si>
  <si>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</si>
  <si>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</si>
  <si>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</si>
  <si>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</si>
  <si>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</si>
  <si>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</si>
  <si>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</si>
  <si>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</si>
  <si>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</si>
  <si>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</si>
  <si>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</si>
  <si>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</si>
  <si>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</si>
  <si>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</si>
  <si>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</si>
  <si>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</si>
  <si>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</si>
  <si>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</si>
  <si>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</si>
  <si>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</si>
  <si>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</si>
  <si>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</si>
  <si>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</si>
  <si>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</si>
  <si>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</si>
  <si>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</si>
  <si>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</si>
  <si>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</si>
  <si>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</si>
  <si>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</si>
  <si>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</si>
  <si>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</si>
  <si>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</si>
  <si>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</si>
  <si>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</si>
  <si>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</si>
  <si>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</si>
  <si>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</si>
  <si>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</si>
  <si>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</si>
  <si>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</si>
  <si>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</si>
  <si>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</si>
  <si>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</si>
  <si>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</si>
  <si>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</si>
  <si>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</si>
  <si>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</si>
  <si>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</si>
  <si>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</si>
  <si>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</si>
  <si>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</si>
  <si>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</si>
  <si>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</si>
  <si>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</si>
  <si>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</si>
  <si>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</si>
  <si>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</si>
  <si>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</si>
  <si>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</si>
  <si>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</si>
  <si>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</si>
  <si>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</si>
  <si>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</si>
  <si>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</si>
  <si>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</si>
  <si>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</si>
  <si>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</si>
  <si>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</si>
  <si>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</si>
  <si>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</si>
  <si>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</si>
  <si>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</si>
  <si>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</si>
  <si>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</si>
  <si>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</si>
  <si>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</si>
  <si>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</si>
  <si>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</si>
  <si>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</si>
  <si>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</si>
  <si>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</si>
  <si>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</si>
  <si>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</si>
  <si>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</si>
  <si>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</si>
  <si>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</si>
  <si>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</si>
  <si>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</si>
  <si>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</si>
  <si>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</si>
  <si>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</si>
  <si>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</si>
  <si>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</si>
  <si>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</si>
  <si>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</si>
  <si>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</si>
  <si>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</si>
  <si>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</si>
  <si>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</si>
  <si>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</si>
  <si>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</si>
  <si>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</si>
  <si>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</si>
  <si>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</si>
  <si>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</si>
  <si>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</si>
  <si>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</si>
  <si>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</si>
  <si>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</si>
  <si>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</si>
  <si>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</si>
  <si>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</si>
  <si>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</si>
  <si>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</si>
  <si>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</si>
  <si>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</si>
  <si>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</si>
  <si>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</si>
  <si>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</si>
  <si>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</si>
  <si>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</si>
  <si>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</si>
  <si>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</si>
  <si>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</si>
  <si>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</si>
  <si>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</si>
  <si>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</si>
  <si>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</si>
  <si>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</si>
  <si>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</si>
  <si>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</si>
  <si>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</si>
  <si>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</si>
  <si>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</si>
  <si>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</si>
  <si>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</si>
  <si>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</si>
  <si>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</si>
  <si>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</si>
  <si>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</si>
  <si>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</si>
  <si>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</si>
  <si>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</si>
  <si>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</si>
  <si>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</si>
  <si>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</si>
  <si>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</si>
  <si>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</si>
  <si>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</si>
  <si>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</si>
  <si>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</si>
  <si>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</si>
  <si>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</si>
  <si>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</si>
  <si>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</si>
  <si>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</si>
  <si>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</si>
  <si>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</si>
  <si>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</si>
  <si>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</si>
  <si>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</si>
  <si>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</si>
  <si>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</si>
  <si>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</si>
  <si>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</si>
  <si>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</si>
  <si>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</si>
  <si>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</si>
  <si>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</si>
  <si>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</si>
  <si>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</si>
  <si>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</si>
  <si>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</si>
  <si>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</si>
  <si>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</si>
  <si>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</si>
  <si>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</si>
  <si>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</si>
  <si>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</si>
  <si>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</si>
  <si>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</si>
  <si>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</si>
  <si>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</si>
  <si>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</si>
  <si>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</si>
  <si>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</si>
  <si>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</si>
  <si>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</si>
  <si>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</si>
  <si>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</si>
  <si>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</si>
  <si>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</si>
  <si>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</si>
  <si>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</si>
  <si>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</si>
  <si>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</si>
  <si>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</si>
  <si>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</si>
  <si>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</si>
  <si>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</si>
  <si>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</si>
  <si>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</si>
  <si>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</si>
  <si>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</si>
  <si>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</si>
  <si>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</si>
  <si>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</si>
  <si>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</si>
  <si>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</si>
  <si>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</si>
  <si>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</si>
  <si>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</si>
  <si>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</si>
  <si>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</si>
  <si>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</si>
  <si>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</si>
  <si>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</si>
  <si>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</si>
  <si>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</si>
  <si>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</si>
  <si>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</si>
  <si>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</si>
  <si>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</si>
  <si>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</si>
  <si>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</si>
  <si>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</si>
  <si>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</si>
  <si>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</si>
  <si>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</si>
  <si>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</si>
  <si>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</si>
  <si>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</si>
  <si>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</si>
  <si>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</si>
  <si>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</si>
  <si>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</si>
  <si>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</si>
  <si>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</si>
  <si>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</si>
  <si>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</si>
  <si>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</si>
  <si>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</si>
  <si>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</si>
  <si>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</si>
  <si>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</si>
  <si>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</si>
  <si>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</si>
  <si>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</si>
  <si>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</si>
  <si>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</si>
  <si>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</si>
  <si>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</si>
  <si>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</si>
  <si>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</si>
  <si>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</si>
  <si>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</si>
  <si>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</si>
  <si>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</si>
  <si>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</si>
  <si>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</si>
  <si>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</si>
  <si>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</si>
  <si>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</si>
  <si>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</si>
  <si>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</si>
  <si>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</si>
  <si>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</si>
  <si>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</si>
  <si>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</si>
  <si>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</si>
  <si>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</si>
  <si>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</si>
  <si>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</si>
  <si>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</si>
  <si>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</si>
  <si>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</si>
  <si>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</si>
  <si>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</si>
  <si>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</si>
  <si>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</si>
  <si>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</si>
  <si>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</si>
  <si>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</si>
  <si>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</si>
  <si>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</si>
  <si>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</si>
  <si>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</si>
  <si>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</si>
  <si>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</si>
  <si>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</si>
  <si>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</si>
  <si>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</si>
  <si>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</si>
  <si>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</si>
  <si>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</si>
  <si>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</si>
  <si>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</si>
  <si>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</si>
  <si>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</si>
  <si>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</si>
  <si>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</si>
  <si>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</si>
  <si>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</si>
  <si>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</si>
  <si>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</si>
  <si>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</si>
  <si>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</si>
  <si>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</si>
  <si>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</si>
  <si>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</si>
  <si>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</si>
  <si>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</si>
  <si>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</si>
  <si>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</si>
  <si>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</si>
  <si>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</si>
  <si>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</si>
  <si>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</si>
  <si>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</si>
  <si>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</si>
  <si>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</si>
  <si>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</si>
  <si>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</si>
  <si>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</si>
  <si>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</si>
  <si>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</si>
  <si>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</si>
  <si>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</si>
  <si>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</si>
  <si>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</si>
  <si>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</si>
  <si>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</si>
  <si>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</si>
  <si>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</si>
  <si>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</si>
  <si>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</si>
  <si>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</si>
  <si>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</si>
  <si>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</si>
  <si>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</si>
  <si>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</si>
  <si>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</si>
  <si>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</si>
  <si>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</si>
  <si>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</si>
  <si>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</si>
  <si>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</si>
  <si>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</si>
  <si>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</si>
  <si>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</si>
  <si>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</si>
  <si>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</si>
  <si>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</si>
  <si>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</si>
  <si>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</si>
  <si>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</si>
  <si>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</si>
  <si>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</si>
  <si>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</si>
  <si>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</si>
  <si>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</si>
  <si>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</si>
  <si>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</si>
  <si>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</si>
  <si>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</si>
  <si>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</si>
  <si>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</si>
  <si>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</si>
  <si>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</si>
  <si>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</si>
  <si>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</si>
  <si>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</si>
  <si>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</si>
  <si>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</si>
  <si>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</si>
  <si>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</si>
  <si>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</si>
  <si>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</si>
  <si>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</si>
  <si>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</si>
  <si>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</si>
  <si>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</si>
  <si>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</si>
  <si>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</si>
  <si>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</si>
  <si>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</si>
  <si>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</si>
  <si>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</si>
  <si>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</si>
  <si>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</si>
  <si>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</si>
  <si>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</si>
  <si>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</si>
  <si>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</si>
  <si>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</si>
  <si>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</si>
  <si>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</si>
  <si>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</si>
  <si>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</si>
  <si>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</si>
  <si>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</si>
  <si>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</si>
  <si>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</si>
  <si>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</si>
  <si>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</si>
  <si>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</si>
  <si>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</si>
  <si>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</si>
  <si>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</si>
  <si>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</si>
  <si>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</si>
  <si>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</si>
  <si>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</si>
  <si>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</si>
  <si>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</si>
  <si>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</si>
  <si>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</si>
  <si>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</si>
  <si>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</si>
  <si>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</si>
  <si>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</si>
  <si>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</si>
  <si>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</si>
  <si>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</si>
  <si>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</si>
  <si>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</si>
  <si>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</si>
  <si>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</si>
  <si>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</si>
  <si>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</si>
  <si>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</si>
  <si>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</si>
  <si>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</si>
  <si>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</si>
  <si>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</si>
  <si>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</si>
  <si>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</si>
  <si>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</si>
  <si>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</si>
  <si>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</si>
  <si>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</si>
  <si>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</si>
  <si>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</si>
  <si>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</si>
  <si>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</si>
  <si>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</si>
  <si>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</si>
  <si>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</si>
  <si>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</si>
  <si>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</si>
  <si>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</si>
  <si>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</si>
  <si>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</si>
  <si>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</si>
  <si>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</si>
  <si>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</si>
  <si>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</si>
  <si>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</si>
  <si>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</si>
  <si>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</si>
  <si>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</si>
  <si>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</si>
  <si>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</si>
  <si>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</si>
  <si>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</si>
  <si>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</si>
  <si>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</si>
  <si>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</si>
  <si>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</si>
  <si>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</si>
  <si>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</si>
  <si>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</si>
  <si>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</si>
  <si>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</si>
  <si>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</si>
  <si>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</si>
  <si>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</si>
  <si>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</si>
  <si>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</si>
  <si>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</si>
  <si>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</si>
  <si>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</si>
  <si>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</si>
  <si>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</si>
  <si>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</si>
  <si>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</si>
  <si>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</si>
  <si>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</si>
  <si>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</si>
  <si>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</si>
  <si>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</si>
  <si>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</si>
  <si>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</si>
  <si>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</si>
  <si>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</si>
  <si>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</si>
  <si>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</si>
  <si>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</si>
  <si>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</si>
  <si>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</si>
  <si>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</si>
  <si>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</si>
  <si>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</si>
  <si>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</si>
  <si>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</si>
  <si>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</si>
  <si>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</si>
  <si>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</si>
  <si>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</si>
  <si>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</si>
  <si>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</si>
  <si>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</si>
  <si>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</si>
  <si>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</si>
  <si>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</si>
  <si>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</si>
  <si>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</si>
  <si>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</si>
  <si>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</si>
  <si>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</si>
  <si>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</si>
  <si>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</si>
  <si>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</si>
  <si>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</si>
  <si>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</si>
  <si>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</si>
  <si>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</si>
  <si>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</si>
  <si>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</si>
  <si>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</si>
  <si>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</si>
  <si>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</si>
  <si>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</si>
  <si>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</si>
  <si>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</si>
  <si>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</si>
  <si>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</si>
  <si>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</si>
  <si>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</si>
  <si>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</si>
  <si>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</si>
  <si>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</si>
  <si>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</si>
  <si>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</si>
  <si>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</si>
  <si>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</si>
  <si>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</si>
  <si>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</si>
  <si>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</si>
  <si>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</si>
  <si>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</si>
  <si>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</si>
  <si>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</si>
  <si>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</si>
  <si>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</si>
  <si>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</si>
  <si>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</si>
  <si>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</si>
  <si>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</si>
  <si>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</si>
  <si>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</si>
  <si>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</si>
  <si>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</si>
  <si>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</si>
  <si>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</si>
  <si>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</si>
  <si>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</si>
  <si>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</si>
  <si>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</si>
  <si>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</si>
  <si>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</si>
  <si>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</si>
  <si>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</si>
  <si>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</si>
  <si>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</si>
  <si>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</si>
  <si>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</si>
  <si>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</si>
  <si>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</si>
  <si>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</si>
  <si>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</si>
  <si>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</si>
  <si>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</si>
  <si>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</si>
  <si>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</si>
  <si>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</si>
  <si>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</si>
  <si>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</si>
  <si>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</si>
  <si>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</si>
  <si>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</si>
  <si>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</si>
  <si>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</si>
  <si>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</si>
  <si>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</si>
  <si>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</si>
  <si>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</si>
  <si>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</si>
  <si>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</si>
  <si>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</si>
  <si>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</si>
  <si>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</si>
  <si>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</si>
  <si>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</si>
  <si>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</si>
  <si>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</si>
  <si>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</si>
  <si>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</si>
  <si>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</si>
  <si>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</si>
  <si>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</si>
  <si>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</si>
  <si>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</si>
  <si>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</si>
  <si>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</si>
  <si>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</si>
  <si>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</si>
  <si>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</si>
  <si>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</si>
  <si>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</si>
  <si>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</si>
  <si>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</si>
  <si>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</si>
  <si>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</si>
  <si>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</si>
  <si>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</si>
  <si>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</si>
  <si>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</si>
  <si>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</si>
  <si>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</si>
  <si>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</si>
  <si>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</si>
  <si>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</si>
  <si>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</si>
  <si>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</si>
  <si>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</si>
  <si>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</si>
  <si>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</si>
  <si>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</si>
  <si>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</si>
  <si>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</si>
  <si>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</si>
  <si>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</si>
  <si>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</si>
  <si>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</si>
  <si>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</si>
  <si>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</si>
  <si>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</si>
  <si>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</si>
  <si>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</si>
  <si>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</si>
  <si>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</si>
  <si>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</si>
  <si>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</si>
  <si>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</si>
  <si>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</si>
  <si>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</si>
  <si>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</si>
  <si>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</si>
  <si>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</si>
  <si>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</si>
  <si>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</si>
  <si>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</si>
  <si>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</si>
  <si>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</si>
  <si>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</si>
  <si>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</si>
  <si>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</si>
  <si>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</si>
  <si>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</si>
  <si>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</si>
  <si>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</si>
  <si>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</si>
  <si>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</si>
  <si>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</si>
  <si>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</si>
  <si>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</si>
  <si>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</si>
  <si>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</si>
  <si>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</si>
  <si>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</si>
  <si>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</si>
  <si>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</si>
  <si>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</si>
  <si>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</si>
  <si>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</si>
  <si>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</si>
  <si>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</si>
  <si>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</si>
  <si>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</si>
  <si>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</si>
  <si>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</si>
  <si>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</si>
  <si>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</si>
  <si>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</si>
  <si>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</si>
  <si>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</si>
  <si>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</si>
  <si>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</si>
  <si>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</si>
  <si>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</si>
  <si>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</si>
  <si>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</si>
  <si>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</si>
  <si>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</si>
  <si>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</si>
  <si>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</si>
  <si>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</si>
  <si>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</si>
  <si>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</si>
  <si>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</si>
  <si>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</si>
  <si>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</si>
  <si>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</si>
  <si>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</si>
  <si>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</si>
  <si>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</si>
  <si>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</si>
  <si>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</si>
  <si>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</si>
  <si>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</si>
  <si>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</si>
  <si>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</si>
  <si>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</si>
  <si>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</si>
  <si>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</si>
  <si>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</si>
  <si>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</si>
  <si>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</si>
  <si>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</si>
  <si>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</si>
  <si>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</si>
  <si>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</si>
  <si>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</si>
  <si>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</si>
  <si>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</si>
  <si>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</si>
  <si>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</si>
  <si>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</si>
  <si>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</si>
  <si>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</si>
  <si>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</si>
  <si>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</si>
  <si>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</si>
  <si>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</si>
  <si>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</si>
  <si>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</si>
  <si>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</si>
  <si>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</si>
  <si>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</si>
  <si>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</si>
  <si>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</si>
  <si>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</si>
  <si>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</si>
  <si>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</si>
  <si>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</si>
  <si>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</si>
  <si>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</si>
  <si>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</si>
  <si>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</si>
  <si>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</si>
  <si>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</si>
  <si>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</si>
  <si>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</si>
  <si>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</si>
  <si>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</si>
  <si>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</si>
  <si>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</si>
  <si>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</si>
  <si>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</si>
  <si>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</si>
  <si>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</si>
  <si>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</si>
  <si>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</si>
  <si>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</si>
  <si>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</si>
  <si>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</si>
  <si>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</si>
  <si>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</si>
  <si>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</si>
  <si>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</si>
  <si>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</si>
  <si>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</si>
  <si>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</si>
  <si>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</si>
  <si>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</si>
  <si>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</si>
  <si>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</si>
  <si>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</si>
  <si>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</si>
  <si>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</si>
  <si>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</si>
  <si>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</si>
  <si>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</si>
  <si>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</si>
  <si>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</si>
  <si>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</si>
  <si>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</si>
  <si>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</si>
  <si>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</si>
  <si>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</si>
  <si>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</si>
  <si>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</si>
  <si>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</si>
  <si>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</si>
  <si>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</si>
  <si>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</si>
  <si>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</si>
  <si>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</si>
  <si>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</si>
  <si>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</si>
  <si>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</si>
  <si>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</si>
  <si>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</si>
  <si>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</si>
  <si>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</si>
  <si>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</si>
  <si>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</si>
  <si>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</si>
  <si>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</si>
  <si>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</si>
  <si>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</si>
  <si>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</si>
  <si>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</si>
  <si>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</si>
  <si>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</si>
  <si>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</si>
  <si>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</si>
  <si>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</si>
  <si>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</si>
  <si>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</si>
  <si>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</si>
  <si>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</si>
  <si>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</si>
  <si>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</si>
  <si>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</si>
  <si>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</si>
  <si>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</si>
  <si>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</si>
  <si>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</si>
  <si>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</si>
  <si>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</si>
  <si>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</si>
  <si>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</si>
  <si>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</si>
  <si>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</si>
  <si>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</si>
  <si>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</si>
  <si>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</si>
  <si>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</si>
  <si>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</si>
  <si>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</si>
  <si>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</si>
  <si>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</si>
  <si>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</si>
  <si>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</si>
  <si>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</si>
  <si>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</si>
  <si>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</si>
  <si>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</si>
  <si>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</si>
  <si>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</si>
  <si>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</si>
  <si>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</si>
  <si>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</si>
  <si>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</si>
  <si>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</si>
  <si>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</si>
  <si>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</si>
  <si>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</si>
  <si>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</si>
  <si>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</si>
  <si>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</si>
  <si>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</si>
  <si>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</si>
  <si>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</si>
  <si>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</si>
  <si>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</si>
  <si>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</si>
  <si>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</si>
  <si>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</si>
  <si>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</si>
  <si>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</si>
  <si>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</si>
  <si>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</si>
  <si>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</si>
  <si>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</si>
  <si>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</si>
  <si>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</si>
  <si>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</si>
  <si>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</si>
  <si>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</si>
  <si>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</si>
  <si>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</si>
  <si>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</si>
  <si>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</si>
  <si>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</si>
  <si>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</si>
  <si>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</si>
  <si>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</si>
  <si>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</si>
  <si>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</si>
  <si>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</si>
  <si>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</si>
  <si>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</si>
  <si>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</si>
  <si>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</si>
  <si>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</si>
  <si>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</si>
  <si>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</si>
  <si>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</si>
  <si>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</si>
  <si>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</si>
  <si>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</si>
  <si>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</si>
  <si>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</si>
  <si>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</si>
  <si>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</si>
  <si>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</si>
  <si>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</si>
  <si>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</si>
  <si>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</si>
  <si>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</si>
  <si>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</si>
  <si>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</si>
  <si>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</si>
  <si>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</si>
  <si>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</si>
  <si>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</si>
  <si>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</si>
  <si>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</si>
  <si>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</si>
  <si>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</si>
  <si>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</si>
  <si>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</si>
  <si>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</si>
  <si>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</si>
  <si>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</si>
  <si>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</si>
  <si>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</si>
  <si>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</si>
  <si>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</si>
  <si>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</si>
  <si>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</si>
  <si>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</si>
  <si>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</si>
  <si>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</si>
  <si>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</si>
  <si>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</si>
  <si>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</si>
  <si>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</si>
  <si>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</si>
  <si>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</si>
  <si>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</si>
  <si>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</si>
  <si>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</si>
  <si>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</si>
  <si>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</si>
  <si>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</si>
  <si>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</si>
  <si>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</si>
  <si>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</si>
  <si>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</si>
  <si>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</si>
  <si>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</si>
  <si>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</si>
  <si>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</si>
  <si>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</si>
  <si>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</si>
  <si>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</si>
  <si>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</si>
  <si>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</si>
  <si>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</si>
  <si>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</si>
  <si>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</si>
  <si>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</si>
  <si>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</si>
  <si>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</si>
  <si>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</si>
  <si>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</si>
  <si>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</si>
  <si>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</si>
  <si>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</si>
  <si>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</si>
  <si>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</si>
  <si>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</si>
  <si>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</si>
  <si>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</si>
  <si>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</si>
  <si>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</si>
  <si>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</si>
  <si>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</si>
  <si>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</si>
  <si>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</si>
  <si>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</si>
  <si>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</si>
  <si>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</si>
  <si>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</si>
  <si>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</si>
  <si>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</si>
  <si>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</si>
  <si>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</si>
  <si>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</si>
  <si>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</si>
  <si>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</si>
  <si>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</si>
  <si>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</si>
  <si>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</si>
  <si>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</si>
  <si>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</si>
  <si>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</si>
  <si>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</si>
  <si>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</si>
  <si>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</si>
  <si>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</si>
  <si>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</si>
  <si>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</si>
  <si>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</si>
  <si>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</si>
  <si>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</si>
  <si>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</si>
  <si>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</si>
  <si>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</si>
  <si>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</si>
  <si>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</si>
  <si>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</si>
  <si>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</si>
  <si>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</si>
  <si>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</si>
  <si>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</si>
  <si>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</si>
  <si>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</si>
  <si>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</si>
  <si>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</si>
  <si>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</si>
  <si>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</si>
  <si>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</si>
  <si>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</si>
  <si>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</si>
  <si>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</si>
  <si>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</si>
  <si>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</si>
  <si>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</si>
  <si>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</si>
  <si>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</si>
  <si>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</si>
  <si>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</si>
  <si>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</si>
  <si>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</si>
  <si>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</si>
  <si>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</si>
  <si>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</si>
  <si>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</si>
  <si>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</si>
  <si>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</si>
  <si>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</si>
  <si>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</si>
  <si>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</si>
  <si>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</si>
  <si>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</si>
  <si>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</si>
  <si>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</si>
  <si>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</si>
  <si>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</si>
  <si>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</si>
  <si>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</si>
  <si>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</si>
  <si>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</si>
  <si>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</si>
  <si>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</si>
  <si>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</si>
  <si>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</si>
  <si>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</si>
  <si>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</si>
  <si>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</si>
  <si>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</si>
  <si>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</si>
  <si>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</si>
  <si>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</si>
  <si>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</si>
  <si>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</si>
  <si>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</si>
  <si>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</si>
  <si>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</si>
  <si>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</si>
  <si>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</si>
  <si>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</si>
  <si>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</si>
  <si>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</si>
  <si>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</si>
  <si>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</si>
  <si>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</si>
  <si>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</si>
  <si>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</si>
  <si>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</si>
  <si>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</si>
  <si>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</si>
  <si>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</si>
  <si>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</si>
  <si>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</si>
  <si>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</si>
  <si>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</si>
  <si>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</si>
  <si>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</si>
  <si>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</si>
  <si>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</si>
  <si>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</si>
  <si>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</si>
  <si>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</si>
  <si>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</si>
  <si>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</si>
  <si>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</si>
  <si>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</si>
  <si>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</si>
  <si>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</si>
  <si>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</si>
  <si>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</si>
  <si>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</si>
  <si>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</si>
  <si>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</si>
  <si>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</si>
  <si>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</si>
  <si>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</si>
  <si>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</si>
  <si>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</si>
  <si>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</si>
  <si>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</si>
  <si>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</si>
  <si>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</si>
  <si>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</si>
  <si>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</si>
  <si>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</si>
  <si>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</si>
  <si>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</si>
  <si>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</si>
  <si>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</si>
  <si>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</si>
  <si>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</si>
  <si>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</si>
  <si>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</si>
  <si>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</si>
  <si>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</si>
  <si>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</si>
  <si>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</si>
  <si>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</si>
  <si>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</si>
  <si>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</si>
  <si>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</si>
  <si>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</si>
  <si>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</si>
  <si>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</si>
  <si>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</si>
  <si>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</si>
  <si>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</si>
  <si>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</si>
  <si>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</si>
  <si>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</si>
  <si>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</si>
  <si>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</si>
  <si>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</si>
  <si>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</si>
  <si>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</si>
  <si>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</si>
  <si>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</si>
  <si>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</si>
  <si>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</si>
  <si>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</si>
  <si>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</si>
  <si>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</si>
  <si>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</si>
  <si>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</si>
  <si>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</si>
  <si>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</si>
  <si>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</si>
  <si>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</si>
  <si>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</si>
  <si>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</si>
  <si>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</si>
  <si>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</si>
  <si>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</si>
  <si>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</si>
  <si>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</si>
  <si>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</si>
  <si>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</si>
  <si>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</si>
  <si>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</si>
  <si>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</si>
  <si>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</si>
  <si>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</si>
  <si>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</si>
  <si>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</si>
  <si>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</si>
  <si>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</si>
  <si>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</si>
  <si>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</si>
  <si>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</si>
  <si>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</si>
  <si>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</si>
  <si>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</si>
  <si>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</si>
  <si>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</si>
  <si>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</si>
  <si>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</si>
  <si>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</si>
  <si>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</si>
  <si>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</si>
  <si>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</si>
  <si>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</si>
  <si>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</si>
  <si>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</si>
  <si>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</si>
  <si>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</si>
  <si>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</si>
  <si>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</si>
  <si>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</si>
  <si>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</si>
  <si>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</si>
  <si>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</si>
  <si>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</si>
  <si>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</si>
  <si>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</si>
  <si>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</si>
  <si>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</si>
  <si>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</si>
  <si>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</si>
  <si>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</si>
  <si>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</si>
  <si>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</si>
  <si>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</si>
  <si>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</si>
  <si>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</si>
  <si>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</si>
  <si>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</si>
  <si>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</si>
  <si>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</si>
  <si>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</si>
  <si>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</si>
  <si>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</si>
  <si>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</si>
  <si>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</si>
  <si>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</si>
  <si>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</si>
  <si>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</si>
  <si>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</si>
  <si>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</si>
  <si>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</si>
  <si>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</si>
  <si>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</si>
  <si>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</si>
  <si>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</si>
  <si>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</si>
  <si>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</si>
  <si>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</si>
  <si>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</si>
  <si>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</si>
  <si>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</si>
  <si>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</si>
  <si>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</si>
  <si>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</si>
  <si>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</si>
  <si>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</si>
  <si>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</si>
  <si>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</si>
  <si>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</si>
  <si>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</si>
  <si>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</si>
  <si>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</si>
  <si>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</si>
  <si>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</si>
  <si>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</si>
  <si>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</si>
  <si>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</si>
  <si>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</si>
  <si>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</si>
  <si>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</si>
  <si>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</si>
  <si>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</si>
  <si>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</si>
  <si>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</si>
  <si>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</si>
  <si>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</si>
  <si>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</si>
  <si>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</si>
  <si>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</si>
  <si>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</si>
  <si>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</si>
  <si>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</si>
  <si>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</si>
  <si>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</si>
  <si>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</si>
  <si>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</si>
  <si>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</si>
  <si>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</si>
  <si>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</si>
  <si>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</si>
  <si>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</si>
  <si>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</si>
  <si>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</si>
  <si>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</si>
  <si>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</si>
  <si>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</si>
  <si>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</si>
  <si>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</si>
  <si>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</si>
  <si>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</si>
  <si>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</si>
  <si>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</si>
  <si>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</si>
  <si>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</si>
  <si>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</si>
  <si>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</si>
  <si>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</si>
  <si>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</si>
  <si>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</si>
  <si>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</si>
  <si>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</si>
  <si>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</si>
  <si>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</si>
  <si>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</si>
  <si>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</si>
  <si>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</si>
  <si>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</si>
  <si>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</si>
  <si>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</si>
  <si>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</si>
  <si>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</si>
  <si>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</si>
  <si>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</si>
  <si>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</si>
  <si>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</si>
  <si>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</si>
  <si>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</si>
  <si>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</si>
  <si>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</si>
  <si>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</si>
  <si>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</si>
  <si>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</si>
  <si>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</si>
  <si>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</si>
  <si>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</si>
  <si>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</si>
  <si>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</si>
  <si>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</si>
  <si>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</si>
  <si>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</si>
  <si>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</si>
  <si>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</si>
  <si>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</si>
  <si>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</si>
  <si>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</si>
  <si>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</si>
  <si>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</si>
  <si>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</si>
  <si>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</si>
  <si>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</si>
  <si>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</si>
  <si>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</si>
  <si>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</si>
  <si>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</si>
  <si>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</si>
  <si>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</si>
  <si>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</si>
  <si>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</si>
  <si>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</si>
  <si>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</si>
  <si>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</si>
  <si>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</si>
  <si>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</si>
  <si>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</si>
  <si>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</si>
  <si>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</si>
  <si>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</si>
  <si>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</si>
  <si>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</si>
  <si>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</si>
  <si>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</si>
  <si>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</si>
  <si>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</si>
  <si>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</si>
  <si>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</si>
  <si>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</si>
  <si>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</si>
  <si>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</si>
  <si>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</si>
  <si>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</si>
  <si>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</si>
  <si>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</si>
  <si>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</si>
  <si>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</si>
  <si>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</si>
  <si>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</si>
  <si>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</si>
  <si>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</si>
  <si>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</si>
  <si>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</si>
  <si>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</si>
  <si>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</si>
  <si>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</si>
  <si>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</si>
  <si>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</si>
  <si>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</si>
  <si>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</si>
  <si>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</si>
  <si>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</si>
  <si>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</si>
  <si>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</si>
  <si>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</si>
  <si>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</si>
  <si>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</si>
  <si>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</si>
  <si>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</si>
  <si>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</si>
  <si>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</si>
  <si>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</si>
  <si>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</si>
  <si>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</si>
  <si>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</si>
  <si>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</si>
  <si>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</si>
  <si>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</si>
  <si>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</si>
  <si>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</si>
  <si>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</si>
  <si>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</si>
  <si>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</si>
  <si>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</si>
  <si>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</si>
  <si>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</si>
  <si>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</si>
  <si>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</si>
  <si>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</si>
  <si>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</si>
  <si>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</si>
  <si>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</si>
  <si>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</si>
  <si>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</si>
  <si>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</si>
  <si>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</si>
  <si>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</si>
  <si>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</si>
  <si>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</si>
  <si>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</si>
  <si>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</si>
  <si>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</si>
  <si>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</si>
  <si>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</si>
  <si>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</si>
  <si>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</si>
  <si>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</si>
  <si>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</si>
  <si>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</si>
  <si>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</si>
  <si>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</si>
  <si>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</si>
  <si>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</si>
  <si>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</si>
  <si>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</si>
  <si>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</si>
  <si>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</si>
  <si>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</si>
  <si>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</si>
  <si>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</si>
  <si>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</si>
  <si>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</si>
  <si>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</si>
  <si>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</si>
  <si>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</si>
  <si>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</si>
  <si>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</si>
  <si>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</si>
  <si>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</si>
  <si>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</si>
  <si>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</si>
  <si>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</si>
  <si>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</si>
  <si>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</si>
  <si>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</si>
  <si>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</si>
  <si>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</si>
  <si>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</si>
  <si>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</si>
  <si>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</si>
  <si>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</si>
  <si>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</si>
  <si>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</si>
  <si>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</si>
  <si>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</si>
  <si>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</si>
  <si>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</si>
  <si>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</si>
  <si>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</si>
  <si>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</si>
  <si>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</si>
  <si>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</si>
  <si>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</si>
  <si>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</si>
  <si>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</si>
  <si>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</si>
  <si>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</si>
  <si>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</si>
  <si>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</si>
  <si>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</si>
  <si>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</si>
  <si>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</si>
  <si>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</si>
  <si>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</si>
  <si>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</si>
  <si>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</si>
  <si>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</si>
  <si>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</si>
  <si>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</si>
  <si>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</si>
  <si>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</si>
  <si>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</si>
  <si>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</si>
  <si>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</si>
  <si>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</si>
  <si>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</si>
  <si>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</si>
  <si>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</si>
  <si>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</si>
  <si>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</si>
  <si>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</si>
  <si>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</si>
  <si>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</si>
  <si>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</si>
  <si>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</si>
  <si>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</si>
  <si>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</si>
  <si>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</si>
  <si>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</si>
  <si>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</si>
  <si>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</si>
  <si>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</si>
  <si>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</si>
  <si>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</si>
  <si>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</si>
  <si>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</si>
  <si>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</si>
  <si>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</si>
  <si>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</si>
  <si>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</si>
  <si>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</si>
  <si>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</si>
  <si>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</si>
  <si>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</si>
  <si>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</si>
  <si>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</si>
  <si>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</si>
  <si>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</si>
  <si>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</si>
  <si>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</si>
  <si>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</si>
  <si>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</si>
  <si>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</si>
  <si>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</si>
  <si>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</si>
  <si>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</si>
  <si>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</si>
  <si>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</si>
  <si>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</si>
  <si>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</si>
  <si>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</si>
  <si>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</si>
  <si>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</si>
  <si>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</si>
  <si>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</si>
  <si>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</si>
  <si>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</si>
  <si>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</si>
  <si>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</si>
  <si>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</si>
  <si>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</si>
  <si>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</si>
  <si>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</si>
  <si>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</si>
  <si>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</si>
  <si>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</si>
  <si>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</si>
  <si>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</si>
  <si>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</si>
  <si>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</si>
  <si>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</si>
  <si>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</si>
  <si>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</si>
  <si>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</si>
  <si>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</si>
  <si>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</si>
  <si>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</si>
  <si>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</si>
  <si>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</si>
  <si>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</si>
  <si>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</si>
  <si>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</si>
  <si>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</si>
  <si>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</si>
  <si>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</si>
  <si>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</si>
  <si>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</si>
  <si>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</si>
  <si>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</si>
  <si>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</si>
  <si>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</si>
  <si>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</si>
  <si>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</si>
  <si>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</si>
  <si>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</si>
  <si>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</si>
  <si>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</si>
  <si>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</si>
  <si>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</si>
  <si>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</si>
  <si>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</si>
  <si>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</si>
  <si>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</si>
  <si>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</si>
  <si>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</si>
  <si>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</si>
  <si>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</si>
  <si>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</si>
  <si>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</si>
  <si>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</si>
  <si>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</si>
  <si>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</si>
  <si>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</si>
  <si>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</si>
  <si>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</si>
  <si>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</si>
  <si>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</si>
  <si>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</si>
  <si>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</si>
  <si>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</si>
  <si>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</si>
  <si>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</si>
  <si>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</si>
  <si>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</si>
  <si>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</si>
  <si>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</si>
  <si>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</si>
  <si>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</si>
  <si>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</si>
  <si>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</si>
  <si>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</si>
  <si>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</si>
  <si>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</si>
  <si>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</si>
  <si>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</si>
  <si>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</si>
  <si>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</si>
  <si>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</si>
  <si>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</si>
  <si>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</si>
  <si>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</si>
  <si>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</si>
  <si>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</si>
  <si>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</si>
  <si>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</si>
  <si>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</si>
  <si>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</si>
  <si>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</si>
  <si>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</si>
  <si>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</si>
  <si>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</si>
  <si>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</si>
  <si>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</si>
  <si>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</si>
  <si>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</si>
  <si>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</si>
  <si>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</si>
  <si>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</si>
  <si>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</si>
  <si>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</si>
  <si>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</si>
  <si>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</si>
  <si>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</si>
  <si>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</si>
  <si>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</si>
  <si>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</si>
  <si>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</si>
  <si>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</si>
  <si>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</si>
  <si>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</si>
  <si>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</si>
  <si>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</si>
  <si>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</si>
  <si>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</si>
  <si>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</si>
  <si>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</si>
  <si>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</si>
  <si>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</si>
  <si>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</si>
  <si>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</si>
  <si>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</si>
  <si>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</si>
  <si>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</si>
  <si>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</si>
  <si>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</si>
  <si>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</si>
  <si>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</si>
  <si>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</si>
  <si>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</si>
  <si>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</si>
  <si>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</si>
  <si>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</si>
  <si>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</si>
  <si>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</si>
  <si>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</si>
  <si>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</si>
  <si>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</si>
  <si>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</si>
  <si>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</si>
  <si>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</si>
  <si>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</si>
  <si>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</si>
  <si>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</si>
  <si>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</si>
  <si>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</si>
  <si>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</si>
  <si>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</si>
  <si>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</si>
  <si>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</si>
  <si>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</si>
  <si>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</si>
  <si>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</si>
  <si>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</si>
  <si>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</si>
  <si>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</si>
  <si>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</si>
  <si>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</si>
  <si>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</si>
  <si>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</si>
  <si>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</si>
  <si>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</si>
  <si>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</si>
  <si>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</si>
  <si>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</si>
  <si>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</si>
  <si>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</si>
  <si>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</si>
  <si>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</si>
  <si>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</si>
  <si>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</si>
  <si>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</si>
  <si>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</si>
  <si>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</si>
  <si>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</si>
  <si>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</si>
  <si>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</si>
  <si>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</si>
  <si>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</si>
  <si>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</si>
  <si>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</si>
  <si>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</si>
  <si>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</si>
  <si>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</si>
  <si>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</si>
  <si>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</si>
  <si>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</si>
  <si>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</si>
  <si>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</si>
  <si>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</si>
  <si>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</si>
  <si>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</si>
  <si>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</si>
  <si>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</si>
  <si>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</si>
  <si>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</si>
  <si>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</si>
  <si>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</si>
  <si>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</si>
  <si>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</si>
  <si>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</si>
  <si>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</si>
  <si>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</si>
  <si>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</si>
  <si>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</si>
  <si>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</si>
  <si>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</si>
  <si>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</si>
  <si>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</si>
  <si>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</si>
  <si>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</si>
  <si>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</si>
  <si>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</si>
  <si>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</si>
  <si>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</si>
  <si>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</si>
  <si>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</si>
  <si>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</si>
  <si>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</si>
  <si>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</si>
  <si>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</si>
  <si>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</si>
  <si>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</si>
  <si>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</si>
  <si>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</si>
  <si>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</si>
  <si>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</si>
  <si>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</si>
  <si>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</si>
  <si>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</si>
  <si>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</si>
  <si>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</si>
  <si>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</si>
  <si>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</si>
  <si>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</si>
  <si>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</si>
  <si>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</si>
  <si>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</si>
  <si>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</si>
  <si>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</si>
  <si>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</si>
  <si>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</si>
  <si>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</si>
  <si>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</si>
  <si>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</si>
  <si>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</si>
  <si>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</si>
  <si>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</si>
  <si>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</si>
  <si>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</si>
  <si>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</si>
  <si>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</si>
  <si>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</si>
  <si>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</si>
  <si>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</si>
  <si>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</si>
  <si>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</si>
  <si>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</si>
  <si>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</si>
  <si>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</si>
  <si>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</si>
  <si>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</si>
  <si>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</si>
  <si>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</si>
  <si>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</si>
  <si>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</si>
  <si>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</si>
  <si>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</si>
  <si>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</si>
  <si>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</si>
  <si>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</si>
  <si>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</si>
  <si>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</si>
  <si>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</si>
  <si>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</si>
  <si>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</si>
  <si>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</si>
  <si>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</si>
  <si>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</si>
  <si>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</si>
  <si>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</si>
  <si>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</si>
  <si>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</si>
  <si>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</si>
  <si>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</si>
  <si>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</si>
  <si>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</si>
  <si>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</si>
  <si>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</si>
  <si>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</si>
  <si>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</si>
  <si>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</si>
  <si>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</si>
  <si>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</si>
  <si>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</si>
  <si>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</si>
  <si>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</si>
  <si>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</si>
  <si>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</si>
  <si>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</si>
  <si>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</si>
  <si>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</si>
  <si>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</si>
  <si>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</si>
  <si>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</si>
  <si>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</si>
  <si>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</si>
  <si>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</si>
  <si>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</si>
  <si>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</si>
  <si>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</si>
  <si>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</si>
  <si>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</si>
  <si>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</si>
  <si>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</si>
  <si>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</si>
  <si>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</si>
  <si>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</si>
  <si>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</si>
  <si>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</si>
  <si>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</si>
  <si>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</si>
  <si>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</si>
  <si>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</si>
  <si>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</si>
  <si>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</si>
  <si>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</si>
  <si>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</si>
  <si>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</si>
  <si>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</si>
  <si>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</si>
  <si>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</si>
  <si>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</si>
  <si>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</si>
  <si>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</si>
  <si>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</si>
  <si>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</si>
  <si>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</si>
  <si>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</si>
  <si>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</si>
  <si>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</si>
  <si>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</si>
  <si>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</si>
  <si>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</si>
  <si>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</si>
  <si>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</si>
  <si>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</si>
  <si>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</si>
  <si>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</si>
  <si>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</si>
  <si>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</si>
  <si>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</si>
  <si>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</si>
  <si>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</si>
  <si>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</si>
  <si>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</si>
  <si>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</si>
  <si>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</si>
  <si>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</si>
  <si>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</si>
  <si>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</si>
  <si>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</si>
  <si>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</si>
  <si>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</si>
  <si>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</si>
  <si>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</si>
  <si>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</si>
  <si>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</si>
  <si>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</si>
  <si>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</si>
  <si>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</si>
  <si>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</si>
  <si>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</si>
  <si>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</si>
  <si>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</si>
  <si>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</si>
  <si>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</si>
  <si>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</si>
  <si>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</si>
  <si>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</si>
  <si>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</si>
  <si>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</si>
  <si>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</si>
  <si>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</si>
  <si>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</si>
  <si>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</si>
  <si>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</si>
  <si>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</si>
  <si>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</si>
  <si>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</si>
  <si>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</si>
  <si>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</si>
  <si>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</si>
  <si>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</si>
  <si>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</si>
  <si>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</si>
  <si>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</si>
  <si>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</si>
  <si>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</si>
  <si>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</si>
  <si>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</si>
  <si>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</si>
  <si>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</si>
  <si>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</si>
  <si>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</si>
  <si>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</si>
  <si>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</si>
  <si>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</si>
  <si>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</si>
  <si>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</si>
  <si>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</si>
  <si>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</si>
  <si>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</si>
  <si>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</si>
  <si>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</si>
  <si>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</si>
  <si>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</si>
  <si>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</si>
  <si>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</si>
  <si>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</si>
  <si>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</si>
  <si>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</si>
  <si>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</si>
  <si>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</si>
  <si>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</si>
  <si>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</si>
  <si>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</si>
  <si>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</si>
  <si>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</si>
  <si>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</si>
  <si>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</si>
  <si>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</si>
  <si>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</si>
  <si>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</si>
  <si>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</si>
  <si>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</si>
  <si>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</si>
  <si>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</si>
  <si>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</si>
  <si>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</si>
  <si>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</si>
  <si>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</si>
  <si>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</si>
  <si>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</si>
  <si>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</si>
  <si>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</si>
  <si>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</si>
  <si>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</si>
  <si>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</si>
  <si>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</si>
  <si>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</si>
  <si>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</si>
  <si>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</si>
  <si>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</si>
  <si>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</si>
  <si>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</si>
  <si>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</si>
  <si>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</si>
  <si>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</si>
  <si>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</si>
  <si>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</si>
  <si>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</si>
  <si>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</si>
  <si>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</si>
  <si>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</si>
  <si>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</si>
  <si>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</si>
  <si>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</si>
  <si>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</si>
  <si>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</si>
  <si>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</si>
  <si>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</si>
  <si>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</si>
  <si>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</si>
  <si>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</si>
  <si>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</si>
  <si>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</si>
  <si>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</si>
  <si>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</si>
  <si>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</si>
  <si>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</si>
  <si>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</si>
  <si>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</si>
  <si>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</si>
  <si>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</si>
  <si>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</si>
  <si>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</si>
  <si>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</si>
  <si>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</si>
  <si>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</si>
  <si>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</si>
  <si>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</si>
  <si>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</si>
  <si>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</si>
  <si>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</si>
  <si>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</si>
  <si>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</si>
  <si>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</si>
  <si>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</si>
  <si>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</si>
  <si>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</si>
  <si>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</si>
  <si>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</si>
  <si>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</si>
  <si>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</si>
  <si>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</si>
  <si>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</si>
  <si>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</si>
  <si>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</si>
  <si>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</si>
  <si>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</si>
  <si>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</si>
  <si>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</si>
  <si>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</si>
  <si>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</si>
  <si>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</si>
  <si>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</si>
  <si>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</si>
  <si>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</si>
  <si>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</si>
  <si>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</si>
  <si>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</si>
  <si>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</si>
  <si>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</si>
  <si>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</si>
  <si>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</si>
  <si>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</si>
  <si>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</si>
  <si>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</si>
  <si>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</si>
  <si>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</si>
  <si>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</si>
  <si>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</si>
  <si>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</si>
  <si>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</si>
  <si>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</si>
  <si>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</si>
  <si>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</si>
  <si>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</si>
  <si>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</si>
  <si>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</si>
  <si>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</si>
  <si>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</si>
  <si>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</si>
  <si>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</si>
  <si>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</si>
  <si>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</si>
  <si>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</si>
  <si>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</si>
  <si>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</si>
  <si>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</si>
  <si>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</si>
  <si>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</si>
  <si>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</si>
  <si>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</si>
  <si>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</si>
  <si>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</si>
  <si>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</si>
  <si>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</si>
  <si>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</si>
  <si>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</si>
  <si>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</si>
  <si>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</si>
  <si>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</si>
  <si>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</si>
  <si>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</si>
  <si>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</si>
  <si>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</si>
  <si>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</si>
  <si>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</si>
  <si>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</si>
  <si>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</si>
  <si>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</si>
  <si>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</si>
  <si>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</si>
  <si>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</si>
  <si>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</si>
  <si>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</si>
  <si>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</si>
  <si>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</si>
  <si>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</si>
  <si>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</si>
  <si>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</si>
  <si>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</si>
  <si>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</si>
  <si>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</si>
  <si>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</si>
  <si>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</si>
  <si>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</si>
  <si>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</si>
  <si>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</si>
  <si>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</si>
  <si>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</si>
  <si>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</si>
  <si>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</si>
  <si>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</si>
  <si>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</si>
  <si>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</si>
  <si>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</si>
  <si>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</si>
  <si>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</si>
  <si>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</si>
  <si>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</si>
  <si>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</si>
  <si>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</si>
  <si>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</si>
  <si>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</si>
  <si>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</si>
  <si>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</si>
  <si>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</si>
  <si>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</si>
  <si>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</si>
  <si>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</si>
  <si>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</si>
  <si>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</si>
  <si>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</si>
  <si>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</si>
  <si>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</si>
  <si>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</si>
  <si>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</si>
  <si>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</si>
  <si>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</si>
  <si>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</si>
  <si>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</si>
  <si>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</si>
  <si>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</si>
  <si>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</si>
  <si>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</si>
  <si>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</si>
  <si>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</si>
  <si>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</si>
  <si>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</si>
  <si>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</si>
  <si>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</si>
  <si>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</si>
  <si>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</si>
  <si>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</si>
  <si>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</si>
  <si>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</si>
  <si>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</si>
  <si>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</si>
  <si>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</si>
  <si>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</si>
  <si>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</si>
  <si>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</si>
  <si>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</si>
  <si>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</si>
  <si>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</si>
  <si>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</si>
  <si>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</si>
  <si>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</si>
  <si>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</si>
  <si>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</si>
  <si>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</si>
  <si>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</si>
  <si>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</si>
  <si>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</si>
  <si>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</si>
  <si>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</si>
  <si>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</si>
  <si>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</si>
  <si>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</si>
  <si>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</si>
  <si>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</si>
  <si>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</si>
  <si>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</si>
  <si>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</si>
  <si>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</si>
  <si>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</si>
  <si>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</si>
  <si>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</si>
  <si>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</si>
  <si>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</si>
  <si>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</si>
  <si>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</si>
  <si>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</si>
  <si>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</si>
  <si>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</si>
  <si>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</si>
  <si>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</si>
  <si>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</si>
  <si>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</si>
  <si>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</si>
  <si>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</si>
  <si>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</si>
  <si>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</si>
  <si>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</si>
  <si>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</si>
  <si>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</si>
  <si>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</si>
  <si>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</si>
  <si>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</si>
  <si>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</si>
  <si>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</si>
  <si>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</si>
  <si>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</si>
  <si>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</si>
  <si>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</si>
  <si>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</si>
  <si>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</si>
  <si>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</si>
  <si>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</si>
  <si>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</si>
  <si>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</si>
  <si>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</si>
  <si>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</si>
  <si>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</si>
  <si>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</si>
  <si>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</si>
  <si>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</si>
  <si>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</si>
  <si>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</si>
  <si>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</si>
  <si>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</si>
  <si>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</si>
  <si>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</si>
  <si>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</si>
  <si>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</si>
  <si>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</si>
  <si>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</si>
  <si>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</si>
  <si>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</si>
  <si>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</si>
  <si>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</si>
  <si>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</si>
  <si>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</si>
  <si>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</si>
  <si>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</si>
  <si>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</si>
  <si>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</si>
  <si>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</si>
  <si>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</si>
  <si>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</si>
  <si>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</si>
  <si>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</si>
  <si>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</si>
  <si>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</si>
  <si>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</si>
  <si>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</si>
  <si>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</si>
  <si>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</si>
  <si>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</si>
  <si>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</si>
  <si>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</si>
  <si>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</si>
  <si>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</si>
  <si>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</si>
  <si>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</si>
  <si>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</si>
  <si>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</si>
  <si>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</si>
  <si>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</si>
  <si>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</si>
  <si>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</si>
  <si>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</si>
  <si>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</si>
  <si>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</si>
  <si>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</si>
  <si>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</si>
  <si>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</si>
  <si>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</si>
  <si>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</si>
  <si>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</si>
  <si>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</si>
  <si>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</si>
  <si>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</si>
  <si>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</si>
  <si>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</si>
  <si>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</si>
  <si>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</si>
  <si>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</si>
  <si>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</si>
  <si>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</si>
  <si>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</si>
  <si>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</si>
  <si>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</si>
  <si>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</si>
  <si>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</si>
  <si>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</si>
  <si>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</si>
  <si>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</si>
  <si>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</si>
  <si>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</si>
  <si>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</si>
  <si>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</si>
  <si>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</si>
  <si>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</si>
  <si>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</si>
  <si>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</si>
  <si>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</si>
  <si>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</si>
  <si>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</si>
  <si>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</si>
  <si>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</si>
  <si>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</si>
  <si>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</si>
  <si>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</si>
  <si>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</si>
  <si>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</si>
  <si>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</si>
  <si>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</si>
  <si>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</si>
  <si>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</si>
  <si>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</si>
  <si>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</si>
  <si>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</si>
  <si>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</si>
  <si>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</si>
  <si>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</si>
  <si>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</si>
  <si>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</si>
  <si>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</si>
  <si>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</si>
  <si>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</si>
  <si>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</si>
  <si>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</si>
  <si>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</si>
  <si>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</si>
  <si>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</si>
  <si>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</si>
  <si>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</si>
  <si>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</si>
  <si>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</si>
  <si>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</si>
  <si>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</si>
  <si>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</si>
  <si>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</si>
  <si>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</si>
  <si>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</si>
  <si>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</si>
  <si>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</si>
  <si>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</si>
  <si>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</si>
  <si>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</si>
  <si>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</si>
  <si>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</si>
  <si>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</si>
  <si>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</si>
  <si>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</si>
  <si>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</si>
  <si>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</si>
  <si>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</si>
  <si>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</si>
  <si>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</si>
  <si>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</si>
  <si>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</si>
  <si>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</si>
  <si>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</si>
  <si>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</si>
  <si>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</si>
  <si>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</si>
  <si>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</si>
  <si>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</si>
  <si>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</si>
  <si>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</si>
  <si>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</si>
  <si>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</si>
  <si>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</si>
  <si>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</si>
  <si>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</si>
  <si>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</si>
  <si>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</si>
  <si>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</si>
  <si>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</si>
  <si>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</si>
  <si>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</si>
  <si>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</si>
  <si>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</si>
  <si>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</si>
  <si>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</si>
  <si>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</si>
  <si>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</si>
  <si>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</si>
  <si>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</si>
  <si>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</si>
  <si>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</si>
  <si>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</si>
  <si>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</si>
  <si>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</si>
  <si>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</si>
  <si>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</si>
  <si>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</si>
  <si>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</si>
  <si>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</si>
  <si>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</si>
  <si>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</si>
  <si>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</si>
  <si>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</si>
  <si>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</si>
  <si>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</si>
  <si>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</si>
  <si>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</si>
  <si>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</si>
  <si>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</si>
  <si>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</si>
  <si>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</si>
  <si>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</si>
  <si>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</si>
  <si>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</si>
  <si>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</si>
  <si>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</si>
  <si>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</si>
  <si>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</si>
  <si>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</si>
  <si>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</si>
  <si>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</si>
  <si>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</si>
  <si>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</si>
  <si>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</si>
  <si>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</si>
  <si>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</si>
  <si>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</si>
  <si>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</si>
  <si>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</si>
  <si>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</si>
  <si>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</si>
  <si>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</si>
  <si>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</si>
  <si>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</si>
  <si>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</si>
  <si>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</si>
  <si>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</si>
  <si>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</si>
  <si>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</si>
  <si>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</si>
  <si>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</si>
  <si>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</si>
  <si>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</si>
  <si>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</si>
  <si>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</si>
  <si>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</si>
  <si>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</si>
  <si>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</si>
  <si>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</si>
  <si>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</si>
  <si>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</si>
  <si>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</si>
  <si>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</si>
  <si>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</si>
  <si>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</si>
  <si>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</si>
  <si>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</si>
  <si>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</si>
  <si>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</si>
  <si>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</si>
  <si>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</si>
  <si>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</si>
  <si>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</si>
  <si>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</si>
  <si>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</si>
  <si>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</si>
  <si>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</si>
  <si>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</si>
  <si>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</si>
  <si>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</si>
  <si>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</si>
  <si>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</si>
  <si>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</si>
  <si>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</si>
  <si>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</si>
  <si>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</si>
  <si>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</si>
  <si>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</si>
  <si>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</si>
  <si>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</si>
  <si>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</si>
  <si>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</si>
  <si>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</si>
  <si>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</si>
  <si>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</si>
  <si>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</si>
  <si>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</si>
  <si>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</si>
  <si>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</si>
  <si>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</si>
  <si>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</si>
  <si>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</si>
  <si>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</si>
  <si>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</si>
  <si>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</si>
  <si>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</si>
  <si>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</si>
  <si>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</si>
  <si>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</si>
  <si>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</si>
  <si>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</si>
  <si>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</si>
  <si>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</si>
  <si>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</si>
  <si>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</si>
  <si>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</si>
  <si>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</si>
  <si>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</si>
  <si>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</si>
  <si>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</si>
  <si>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</si>
  <si>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</si>
  <si>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</si>
  <si>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</si>
  <si>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</si>
  <si>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</si>
  <si>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</si>
  <si>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</si>
  <si>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</si>
  <si>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</si>
  <si>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</si>
  <si>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</si>
  <si>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</si>
  <si>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</si>
  <si>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</si>
  <si>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</si>
  <si>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</si>
  <si>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</si>
  <si>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</si>
  <si>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</si>
  <si>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</si>
  <si>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</si>
  <si>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</si>
  <si>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</si>
  <si>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</si>
  <si>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</si>
  <si>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</si>
  <si>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</si>
  <si>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</si>
  <si>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</si>
  <si>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</si>
  <si>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</si>
  <si>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</si>
  <si>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</si>
  <si>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</si>
  <si>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</si>
  <si>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</si>
  <si>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</si>
  <si>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</si>
  <si>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</si>
  <si>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</si>
  <si>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</si>
  <si>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</si>
  <si>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</si>
  <si>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</si>
  <si>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</si>
  <si>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</si>
  <si>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</si>
  <si>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</si>
  <si>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</si>
  <si>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</si>
  <si>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</si>
  <si>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</si>
  <si>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</si>
  <si>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</si>
  <si>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</si>
  <si>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</si>
  <si>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</si>
  <si>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</si>
  <si>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</si>
  <si>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</si>
  <si>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</si>
  <si>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</si>
  <si>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</si>
  <si>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</si>
  <si>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</si>
  <si>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</si>
  <si>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</si>
  <si>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</si>
  <si>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</si>
  <si>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</si>
  <si>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</si>
  <si>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</si>
  <si>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</si>
  <si>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</si>
  <si>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</si>
  <si>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</si>
  <si>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</si>
  <si>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</si>
  <si>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</si>
  <si>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</si>
  <si>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</si>
  <si>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</si>
  <si>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</si>
  <si>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</si>
  <si>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</si>
  <si>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</si>
  <si>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</si>
  <si>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</si>
  <si>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</si>
  <si>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</si>
  <si>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</si>
  <si>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</si>
  <si>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</si>
  <si>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</si>
  <si>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</si>
  <si>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</si>
  <si>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</si>
  <si>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</si>
  <si>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</si>
  <si>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</si>
  <si>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</si>
  <si>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</si>
  <si>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</si>
  <si>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</si>
  <si>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</si>
  <si>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</si>
  <si>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</si>
  <si>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</si>
  <si>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</si>
  <si>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</si>
  <si>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</si>
  <si>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</si>
  <si>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</si>
  <si>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</si>
  <si>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</si>
  <si>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</si>
  <si>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</si>
  <si>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</si>
  <si>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</si>
  <si>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</si>
  <si>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</si>
  <si>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</si>
  <si>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</si>
  <si>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</si>
  <si>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</si>
  <si>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</si>
  <si>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</si>
  <si>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</si>
  <si>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</si>
  <si>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</si>
  <si>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</si>
  <si>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</si>
  <si>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</si>
  <si>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</si>
  <si>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</si>
  <si>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</si>
  <si>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</si>
  <si>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</si>
  <si>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</si>
  <si>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</si>
  <si>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</si>
  <si>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</si>
  <si>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</si>
  <si>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</si>
  <si>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</si>
  <si>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</si>
  <si>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</si>
  <si>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</si>
  <si>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</si>
  <si>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</si>
  <si>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</si>
  <si>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</si>
  <si>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</si>
  <si>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</si>
  <si>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</si>
  <si>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</si>
  <si>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</si>
  <si>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</si>
  <si>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</si>
  <si>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</si>
  <si>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</si>
  <si>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</si>
  <si>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</si>
  <si>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</si>
  <si>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</si>
  <si>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</si>
  <si>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</si>
  <si>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</si>
  <si>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</si>
  <si>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</si>
  <si>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</si>
  <si>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</si>
  <si>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</si>
  <si>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</si>
  <si>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</si>
  <si>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</si>
  <si>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</si>
  <si>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</si>
  <si>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</si>
  <si>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</si>
  <si>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</si>
  <si>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</si>
  <si>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</si>
  <si>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</si>
  <si>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</si>
  <si>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</si>
  <si>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</si>
  <si>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</si>
  <si>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</si>
  <si>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</si>
  <si>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</si>
  <si>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</si>
  <si>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</si>
  <si>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</si>
  <si>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</si>
  <si>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</si>
  <si>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</si>
  <si>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</si>
  <si>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</si>
  <si>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</si>
  <si>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</si>
  <si>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</si>
  <si>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</si>
  <si>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</si>
  <si>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</si>
  <si>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</si>
  <si>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</si>
  <si>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</si>
  <si>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</si>
  <si>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</si>
  <si>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</si>
  <si>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</si>
  <si>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</si>
  <si>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</si>
  <si>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</si>
  <si>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</si>
  <si>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</si>
  <si>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</si>
  <si>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</si>
  <si>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</si>
  <si>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</si>
  <si>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</si>
  <si>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</si>
  <si>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</si>
  <si>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</si>
  <si>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</si>
  <si>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</si>
  <si>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</si>
  <si>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</si>
  <si>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</si>
  <si>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</si>
  <si>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</si>
  <si>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</si>
  <si>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</si>
  <si>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</si>
  <si>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</si>
  <si>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</si>
  <si>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</si>
  <si>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</si>
  <si>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</si>
  <si>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</si>
  <si>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</si>
  <si>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</si>
  <si>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</si>
  <si>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</si>
  <si>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</si>
  <si>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</si>
  <si>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</si>
  <si>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</si>
  <si>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</si>
  <si>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</si>
  <si>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</si>
  <si>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</si>
  <si>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</si>
  <si>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</si>
  <si>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</si>
  <si>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</si>
  <si>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</si>
  <si>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</si>
  <si>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</si>
  <si>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</si>
  <si>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</si>
  <si>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</si>
  <si>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</si>
  <si>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</si>
  <si>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</si>
  <si>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</si>
  <si>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</si>
  <si>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</si>
  <si>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</si>
  <si>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</si>
  <si>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</si>
  <si>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</si>
  <si>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</si>
  <si>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</si>
  <si>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</si>
  <si>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</si>
  <si>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</si>
  <si>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</si>
  <si>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</si>
  <si>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</si>
  <si>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</si>
  <si>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</si>
  <si>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</si>
  <si>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</si>
  <si>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</si>
  <si>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</si>
  <si>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</si>
  <si>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</si>
  <si>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</si>
  <si>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</si>
  <si>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</si>
  <si>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</si>
  <si>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</si>
  <si>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</si>
  <si>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</si>
  <si>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</si>
  <si>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</si>
  <si>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</si>
  <si>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</si>
  <si>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</si>
  <si>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</si>
  <si>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</si>
  <si>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</si>
  <si>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</si>
  <si>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</si>
  <si>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</si>
  <si>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</si>
  <si>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</si>
  <si>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</si>
  <si>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</si>
  <si>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</si>
  <si>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</si>
  <si>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</si>
  <si>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</si>
  <si>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</si>
  <si>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</si>
  <si>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</si>
  <si>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</si>
  <si>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</si>
  <si>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</si>
  <si>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</si>
  <si>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</si>
  <si>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</si>
  <si>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</si>
  <si>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</si>
  <si>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</si>
  <si>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</si>
  <si>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</si>
  <si>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</si>
  <si>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</si>
  <si>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</si>
  <si>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</si>
  <si>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</si>
  <si>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</si>
  <si>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</si>
  <si>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</si>
  <si>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</si>
  <si>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</si>
  <si>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</si>
  <si>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</si>
  <si>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</si>
  <si>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</si>
  <si>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</si>
  <si>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</si>
  <si>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</si>
  <si>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</si>
  <si>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</si>
  <si>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</si>
  <si>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</si>
  <si>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</si>
  <si>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</si>
  <si>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</si>
  <si>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</si>
  <si>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</si>
  <si>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</si>
  <si>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</si>
  <si>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</si>
  <si>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</si>
  <si>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</si>
  <si>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</si>
  <si>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</si>
  <si>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</si>
  <si>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</si>
  <si>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</si>
  <si>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</si>
  <si>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</si>
  <si>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</si>
  <si>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</si>
  <si>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</si>
  <si>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</si>
  <si>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</si>
  <si>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</si>
  <si>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</si>
  <si>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</si>
  <si>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</si>
  <si>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</si>
  <si>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</si>
  <si>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</si>
  <si>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</si>
  <si>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</si>
  <si>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</si>
  <si>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</si>
  <si>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</si>
  <si>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</si>
  <si>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</si>
  <si>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</si>
  <si>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</si>
  <si>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</si>
  <si>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</si>
  <si>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</si>
  <si>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</si>
  <si>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</si>
  <si>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</si>
  <si>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</si>
  <si>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</si>
  <si>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</si>
  <si>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</si>
  <si>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</si>
  <si>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</si>
  <si>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</si>
  <si>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</si>
  <si>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</si>
  <si>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</si>
  <si>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</si>
  <si>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</si>
  <si>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</si>
  <si>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</si>
  <si>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</si>
  <si>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</si>
  <si>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</si>
  <si>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</si>
  <si>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</si>
  <si>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</si>
  <si>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</si>
  <si>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</si>
  <si>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</si>
  <si>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</si>
  <si>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</si>
  <si>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</si>
  <si>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</si>
  <si>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</si>
  <si>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</si>
  <si>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</si>
  <si>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</si>
  <si>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</si>
  <si>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</si>
  <si>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</si>
  <si>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</si>
  <si>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</si>
  <si>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</si>
  <si>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</si>
  <si>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</si>
  <si>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</si>
  <si>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</si>
  <si>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</si>
  <si>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</si>
  <si>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</si>
  <si>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</si>
  <si>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</si>
  <si>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</si>
  <si>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</si>
  <si>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</si>
  <si>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</si>
  <si>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</si>
  <si>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</si>
  <si>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</si>
  <si>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</si>
  <si>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</si>
  <si>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</si>
  <si>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</si>
  <si>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</si>
  <si>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</si>
  <si>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</si>
  <si>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</si>
  <si>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</si>
  <si>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</si>
  <si>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</si>
  <si>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</si>
  <si>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</si>
  <si>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</si>
  <si>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</si>
  <si>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</si>
  <si>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</si>
  <si>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</si>
  <si>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</si>
  <si>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</si>
  <si>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</si>
  <si>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</si>
  <si>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</si>
  <si>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</si>
  <si>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</si>
  <si>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</si>
  <si>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</si>
  <si>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</si>
  <si>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</si>
  <si>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</si>
  <si>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</si>
  <si>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</si>
  <si>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</si>
  <si>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</si>
  <si>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</si>
  <si>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</si>
  <si>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</si>
  <si>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</si>
  <si>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</si>
  <si>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</si>
  <si>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</si>
  <si>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</si>
  <si>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</si>
  <si>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</si>
  <si>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</si>
  <si>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</si>
  <si>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</si>
  <si>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</si>
  <si>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</si>
  <si>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</si>
  <si>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</si>
  <si>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</si>
  <si>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</si>
  <si>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</si>
  <si>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</si>
  <si>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</si>
  <si>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</si>
  <si>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</si>
  <si>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</si>
  <si>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</si>
  <si>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</si>
  <si>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</si>
  <si>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</si>
  <si>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</si>
  <si>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</si>
  <si>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</si>
  <si>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</si>
  <si>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</si>
  <si>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</si>
  <si>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</si>
  <si>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</si>
  <si>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</si>
  <si>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</si>
  <si>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</si>
  <si>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</si>
  <si>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</si>
  <si>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</si>
  <si>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</si>
  <si>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</si>
  <si>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</si>
  <si>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</si>
  <si>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</si>
  <si>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</si>
  <si>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</si>
  <si>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</si>
  <si>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</si>
  <si>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</si>
  <si>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</si>
  <si>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</si>
  <si>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</si>
  <si>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</si>
  <si>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</si>
  <si>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</si>
  <si>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</si>
  <si>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</si>
  <si>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</si>
  <si>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</si>
  <si>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</si>
  <si>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</si>
  <si>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</si>
  <si>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</si>
  <si>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</si>
  <si>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</si>
  <si>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</si>
  <si>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</si>
  <si>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</si>
  <si>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</si>
  <si>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</si>
  <si>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</si>
  <si>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</si>
  <si>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</si>
  <si>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</si>
  <si>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</si>
  <si>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</si>
  <si>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</si>
  <si>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</si>
  <si>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</si>
  <si>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</si>
  <si>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</si>
  <si>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</si>
  <si>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</si>
  <si>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</si>
  <si>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</si>
  <si>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</si>
  <si>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</si>
  <si>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</si>
  <si>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</si>
  <si>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</si>
  <si>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</si>
  <si>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</si>
  <si>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</si>
  <si>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</si>
  <si>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</si>
  <si>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</si>
  <si>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</si>
  <si>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</si>
  <si>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</si>
  <si>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</si>
  <si>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</si>
  <si>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</si>
  <si>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</si>
  <si>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</si>
  <si>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</si>
  <si>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</si>
  <si>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</si>
  <si>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</si>
  <si>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</si>
  <si>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</si>
  <si>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</si>
  <si>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</si>
  <si>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</si>
  <si>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</si>
  <si>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</si>
  <si>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</si>
  <si>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</si>
  <si>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</si>
  <si>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</si>
  <si>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</si>
  <si>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</si>
  <si>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</si>
  <si>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</si>
  <si>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</si>
  <si>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</si>
  <si>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</si>
  <si>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</si>
  <si>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</si>
  <si>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</si>
  <si>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</si>
  <si>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</si>
  <si>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</si>
  <si>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</si>
  <si>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</si>
  <si>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</si>
  <si>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</si>
  <si>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</si>
  <si>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</si>
  <si>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</si>
  <si>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</si>
  <si>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</si>
  <si>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</si>
  <si>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</si>
  <si>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</si>
  <si>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</si>
  <si>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</si>
  <si>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</si>
  <si>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</si>
  <si>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</si>
  <si>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</si>
  <si>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</si>
  <si>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</si>
  <si>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</si>
  <si>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</si>
  <si>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</si>
  <si>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</si>
  <si>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</si>
  <si>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</si>
  <si>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</si>
  <si>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</si>
  <si>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</si>
  <si>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</si>
  <si>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</si>
  <si>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</si>
  <si>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</si>
  <si>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</si>
  <si>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</si>
  <si>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</si>
  <si>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</si>
  <si>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</si>
  <si>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</si>
  <si>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</si>
  <si>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</si>
  <si>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</si>
  <si>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</si>
  <si>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</si>
  <si>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</si>
  <si>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</si>
  <si>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</si>
  <si>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</si>
  <si>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</si>
  <si>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</si>
  <si>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</si>
  <si>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</si>
  <si>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</si>
  <si>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</si>
  <si>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</si>
  <si>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</si>
  <si>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</si>
  <si>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</si>
  <si>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</si>
  <si>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</si>
  <si>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</si>
  <si>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</si>
  <si>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</si>
  <si>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</si>
  <si>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</si>
  <si>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</si>
  <si>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</si>
  <si>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</si>
  <si>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</si>
  <si>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</si>
  <si>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</si>
  <si>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</si>
  <si>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</si>
  <si>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</si>
  <si>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</si>
  <si>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</si>
  <si>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</si>
  <si>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</si>
  <si>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</si>
  <si>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</si>
  <si>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</si>
  <si>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</si>
  <si>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</si>
  <si>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</si>
  <si>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</si>
  <si>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</si>
  <si>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</si>
  <si>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</si>
  <si>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</si>
  <si>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</si>
  <si>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</si>
  <si>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</si>
  <si>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</si>
  <si>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</si>
  <si>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</si>
  <si>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</si>
  <si>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</si>
  <si>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</si>
  <si>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</si>
  <si>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</si>
  <si>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</si>
  <si>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</si>
  <si>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</si>
  <si>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</si>
  <si>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</si>
  <si>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</si>
  <si>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</si>
  <si>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</si>
  <si>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</si>
  <si>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</si>
  <si>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</si>
  <si>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</si>
  <si>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</si>
  <si>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</si>
  <si>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</si>
  <si>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</si>
  <si>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</si>
  <si>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</si>
  <si>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</si>
  <si>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</si>
  <si>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</si>
  <si>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</si>
  <si>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</si>
  <si>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</si>
  <si>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</si>
  <si>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</si>
  <si>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</si>
  <si>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</si>
  <si>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</si>
  <si>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</si>
  <si>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</si>
  <si>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</si>
  <si>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</si>
  <si>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</si>
  <si>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</si>
  <si>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</si>
  <si>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</si>
  <si>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</si>
  <si>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</si>
  <si>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</si>
  <si>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</si>
  <si>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</si>
  <si>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</si>
  <si>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</si>
  <si>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</si>
  <si>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</si>
  <si>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</si>
  <si>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</si>
  <si>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</si>
  <si>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</si>
  <si>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</si>
  <si>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</si>
  <si>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</si>
  <si>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</si>
  <si>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</si>
  <si>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</si>
  <si>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</si>
  <si>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</si>
  <si>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</si>
  <si>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</si>
  <si>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</si>
  <si>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</si>
  <si>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</si>
  <si>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</si>
  <si>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</si>
  <si>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</si>
  <si>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</si>
  <si>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</si>
  <si>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</si>
  <si>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</si>
  <si>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</si>
  <si>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</si>
  <si>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</si>
  <si>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</si>
  <si>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</si>
  <si>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</si>
  <si>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</si>
  <si>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</si>
  <si>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</si>
  <si>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</si>
  <si>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</si>
  <si>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</si>
  <si>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</si>
  <si>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</si>
  <si>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</si>
  <si>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</si>
  <si>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</si>
  <si>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</si>
  <si>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</si>
  <si>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</si>
  <si>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</si>
  <si>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</si>
  <si>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</si>
  <si>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</si>
  <si>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</si>
  <si>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</si>
  <si>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</si>
  <si>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</si>
  <si>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</si>
  <si>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</si>
  <si>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</si>
  <si>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</si>
  <si>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</si>
  <si>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</si>
  <si>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</si>
  <si>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</si>
  <si>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</si>
  <si>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</si>
  <si>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</si>
  <si>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</si>
  <si>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</si>
  <si>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</si>
  <si>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</si>
  <si>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</si>
  <si>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</si>
  <si>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</si>
  <si>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</si>
  <si>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</si>
  <si>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</si>
  <si>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</si>
  <si>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</si>
  <si>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</si>
  <si>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</si>
  <si>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</si>
  <si>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</si>
  <si>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</si>
  <si>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</si>
  <si>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</si>
  <si>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</si>
  <si>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</si>
  <si>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</si>
  <si>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</si>
  <si>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</si>
  <si>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</si>
  <si>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</si>
  <si>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</si>
  <si>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</si>
  <si>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</si>
  <si>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</si>
  <si>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</si>
  <si>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</si>
  <si>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</si>
  <si>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</si>
  <si>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</si>
  <si>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</si>
  <si>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</si>
  <si>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</si>
  <si>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</si>
  <si>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</si>
  <si>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</si>
  <si>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</si>
  <si>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</si>
  <si>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</si>
  <si>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</si>
  <si>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</si>
  <si>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</si>
  <si>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</si>
  <si>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</si>
  <si>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</si>
  <si>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</si>
  <si>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</si>
  <si>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</si>
  <si>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</si>
  <si>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</si>
  <si>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</si>
  <si>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</si>
  <si>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</si>
  <si>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</si>
  <si>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</si>
  <si>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</si>
  <si>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</si>
  <si>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</si>
  <si>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</si>
  <si>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</si>
  <si>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</si>
  <si>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</si>
  <si>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</si>
  <si>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</si>
  <si>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</si>
  <si>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</si>
  <si>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</si>
  <si>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</si>
  <si>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</si>
  <si>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</si>
  <si>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</si>
  <si>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</si>
  <si>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</si>
  <si>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</si>
  <si>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</si>
  <si>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</si>
  <si>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</si>
  <si>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</si>
  <si>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</si>
  <si>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</si>
  <si>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</si>
  <si>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</si>
  <si>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</si>
  <si>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</si>
  <si>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</si>
  <si>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</si>
  <si>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</si>
  <si>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</si>
  <si>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</si>
  <si>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</si>
  <si>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</si>
  <si>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</si>
  <si>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</si>
  <si>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</si>
  <si>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</si>
  <si>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</si>
  <si>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</si>
  <si>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</si>
  <si>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</si>
  <si>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</si>
  <si>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</si>
  <si>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</si>
  <si>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</si>
  <si>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</si>
  <si>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</si>
  <si>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</si>
  <si>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</si>
  <si>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</si>
  <si>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</si>
  <si>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</si>
  <si>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</si>
  <si>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</si>
  <si>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</si>
  <si>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</si>
  <si>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</si>
  <si>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</si>
  <si>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</si>
  <si>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</si>
  <si>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</si>
  <si>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</si>
  <si>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</si>
  <si>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</si>
  <si>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</si>
  <si>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</si>
  <si>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</si>
  <si>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</si>
  <si>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</si>
  <si>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</si>
  <si>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</si>
  <si>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</si>
  <si>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</si>
  <si>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</si>
  <si>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</si>
  <si>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</si>
  <si>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</si>
  <si>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</si>
  <si>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</si>
  <si>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</si>
  <si>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</si>
  <si>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</si>
  <si>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</si>
  <si>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</si>
  <si>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</si>
  <si>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</si>
  <si>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</si>
  <si>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</si>
  <si>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</si>
  <si>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</si>
  <si>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</si>
  <si>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</si>
  <si>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</si>
  <si>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</si>
  <si>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</si>
  <si>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</si>
  <si>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</si>
  <si>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</si>
  <si>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</si>
  <si>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</si>
  <si>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</si>
  <si>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</si>
  <si>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</si>
  <si>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</si>
  <si>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</si>
  <si>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</si>
  <si>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</si>
  <si>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</si>
  <si>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</si>
  <si>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</si>
  <si>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</si>
  <si>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</si>
  <si>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</si>
  <si>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</si>
  <si>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</si>
  <si>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</si>
  <si>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</si>
  <si>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</si>
  <si>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</si>
  <si>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</si>
  <si>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</si>
  <si>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</si>
  <si>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</si>
  <si>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</si>
  <si>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</si>
  <si>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</si>
  <si>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</si>
  <si>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</si>
  <si>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</si>
  <si>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</si>
  <si>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</si>
  <si>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</si>
  <si>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</si>
  <si>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</si>
  <si>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</si>
  <si>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</si>
  <si>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</si>
  <si>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</si>
  <si>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</si>
  <si>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</si>
  <si>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</si>
  <si>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</si>
  <si>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</si>
  <si>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</si>
  <si>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</si>
  <si>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</si>
  <si>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</si>
  <si>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</si>
  <si>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</si>
  <si>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</si>
  <si>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</si>
  <si>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</si>
  <si>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</si>
  <si>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</si>
  <si>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</si>
  <si>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</si>
  <si>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</si>
  <si>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</si>
  <si>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</si>
  <si>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</si>
  <si>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</si>
  <si>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</si>
  <si>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</si>
  <si>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</si>
  <si>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</si>
  <si>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</si>
  <si>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</si>
  <si>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</si>
  <si>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</si>
  <si>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</si>
  <si>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</si>
  <si>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</si>
  <si>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</si>
  <si>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</si>
  <si>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</si>
  <si>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</si>
  <si>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</si>
  <si>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</si>
  <si>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</si>
  <si>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</si>
  <si>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</si>
  <si>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</si>
  <si>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</si>
  <si>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</si>
  <si>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</si>
  <si>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</si>
  <si>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</si>
  <si>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</si>
  <si>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</si>
  <si>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</si>
  <si>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</si>
  <si>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</si>
  <si>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</si>
  <si>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</si>
  <si>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</si>
  <si>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</si>
  <si>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</si>
  <si>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</si>
  <si>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</si>
  <si>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</si>
  <si>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</si>
  <si>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</si>
  <si>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</si>
  <si>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</si>
  <si>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</si>
  <si>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</si>
  <si>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</si>
  <si>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</si>
  <si>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</si>
  <si>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</si>
  <si>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</si>
  <si>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</si>
  <si>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</si>
  <si>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</si>
  <si>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</si>
  <si>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</si>
  <si>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</si>
  <si>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</si>
  <si>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</si>
  <si>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</si>
  <si>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</si>
  <si>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</si>
  <si>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</si>
  <si>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</si>
  <si>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</si>
  <si>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</si>
  <si>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</si>
  <si>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</si>
  <si>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</si>
  <si>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</si>
  <si>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</si>
  <si>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</si>
  <si>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</si>
  <si>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</si>
  <si>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</si>
  <si>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</si>
  <si>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</si>
  <si>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</si>
  <si>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</si>
  <si>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</si>
  <si>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</si>
  <si>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</si>
  <si>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</si>
  <si>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</si>
  <si>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</si>
  <si>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</si>
  <si>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</si>
  <si>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</si>
  <si>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</si>
  <si>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</si>
  <si>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</si>
  <si>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</si>
  <si>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</si>
  <si>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</si>
  <si>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</si>
  <si>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</si>
  <si>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</si>
  <si>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</si>
  <si>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</si>
  <si>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</si>
  <si>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</si>
  <si>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</si>
  <si>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</si>
  <si>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</si>
  <si>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</si>
  <si>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</si>
  <si>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</si>
  <si>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</si>
  <si>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</si>
  <si>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</si>
  <si>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</si>
  <si>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</si>
  <si>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</si>
  <si>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</si>
  <si>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</si>
  <si>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</si>
  <si>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</si>
  <si>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</si>
  <si>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</si>
  <si>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</si>
  <si>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</si>
  <si>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</si>
  <si>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</si>
  <si>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</si>
  <si>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</si>
  <si>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</si>
  <si>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</si>
  <si>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</si>
  <si>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</si>
  <si>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</si>
  <si>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</si>
  <si>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</si>
  <si>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</si>
  <si>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</si>
  <si>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</si>
  <si>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</si>
  <si>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</si>
  <si>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</si>
  <si>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</si>
  <si>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</si>
  <si>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</si>
  <si>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</si>
  <si>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</si>
  <si>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</si>
  <si>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</si>
  <si>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</si>
  <si>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</si>
  <si>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</si>
  <si>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</si>
  <si>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</si>
  <si>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</si>
  <si>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</si>
  <si>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</si>
  <si>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</si>
  <si>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</si>
  <si>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</si>
  <si>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</si>
  <si>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</si>
  <si>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</si>
  <si>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</si>
  <si>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</si>
  <si>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</si>
  <si>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</si>
  <si>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</si>
  <si>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</si>
  <si>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</si>
  <si>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</si>
  <si>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</si>
  <si>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</si>
  <si>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</si>
  <si>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</si>
  <si>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</si>
  <si>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</si>
  <si>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</si>
  <si>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</si>
  <si>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</si>
  <si>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</si>
  <si>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</si>
  <si>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</si>
  <si>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</si>
  <si>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</si>
  <si>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</si>
  <si>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</si>
  <si>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</si>
  <si>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</si>
  <si>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</si>
  <si>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</si>
  <si>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</si>
  <si>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</si>
  <si>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</si>
  <si>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</si>
  <si>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</si>
  <si>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</si>
  <si>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</si>
  <si>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</si>
  <si>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</si>
  <si>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</si>
  <si>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</si>
  <si>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</si>
  <si>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</si>
  <si>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</si>
  <si>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</si>
  <si>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</si>
  <si>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</si>
  <si>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</si>
  <si>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</si>
  <si>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</si>
  <si>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</si>
  <si>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</si>
  <si>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</si>
  <si>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</si>
  <si>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</si>
  <si>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</si>
  <si>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</si>
  <si>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</si>
  <si>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</si>
  <si>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</si>
  <si>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</si>
  <si>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</si>
  <si>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</si>
  <si>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</si>
  <si>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</si>
  <si>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</si>
  <si>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</si>
  <si>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</si>
  <si>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</si>
  <si>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</si>
  <si>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</si>
  <si>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</si>
  <si>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</si>
  <si>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</si>
  <si>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</si>
  <si>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</si>
  <si>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</si>
  <si>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</si>
  <si>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</si>
  <si>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</si>
  <si>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</si>
  <si>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</si>
  <si>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</si>
  <si>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</si>
  <si>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</si>
  <si>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</si>
  <si>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</si>
  <si>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</si>
  <si>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</si>
  <si>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</si>
  <si>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</si>
  <si>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</si>
  <si>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</si>
  <si>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</si>
  <si>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</si>
  <si>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</si>
  <si>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</si>
  <si>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</si>
  <si>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</si>
  <si>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</si>
  <si>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</si>
  <si>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</si>
  <si>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</si>
  <si>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</si>
  <si>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</si>
  <si>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</si>
  <si>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</si>
  <si>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</si>
  <si>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</si>
  <si>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</si>
  <si>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</si>
  <si>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</si>
  <si>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</si>
  <si>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</si>
  <si>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</si>
  <si>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</si>
  <si>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</si>
  <si>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</si>
  <si>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</si>
  <si>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</si>
  <si>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</si>
  <si>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</si>
  <si>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</si>
  <si>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</si>
  <si>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</si>
  <si>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</si>
  <si>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</si>
  <si>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</si>
  <si>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</si>
  <si>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</si>
  <si>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</si>
  <si>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</si>
  <si>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</si>
  <si>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</si>
  <si>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</si>
  <si>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</si>
  <si>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</si>
  <si>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</si>
  <si>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</si>
  <si>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</si>
  <si>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</si>
  <si>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</si>
  <si>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</si>
  <si>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</si>
  <si>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</si>
  <si>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</si>
  <si>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</si>
  <si>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</si>
  <si>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</si>
  <si>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</si>
  <si>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</si>
  <si>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</si>
  <si>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</si>
  <si>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</si>
  <si>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</si>
  <si>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</si>
  <si>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</si>
  <si>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</si>
  <si>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</si>
  <si>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</si>
  <si>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</si>
  <si>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</si>
  <si>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</si>
  <si>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</si>
  <si>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</si>
  <si>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</si>
  <si>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</si>
  <si>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</si>
  <si>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</si>
  <si>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</si>
  <si>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</si>
  <si>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</si>
  <si>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</si>
  <si>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</si>
  <si>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</si>
  <si>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</si>
  <si>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</si>
  <si>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</si>
  <si>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</si>
  <si>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</si>
  <si>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</si>
  <si>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</si>
  <si>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</si>
  <si>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</si>
  <si>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</si>
  <si>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</si>
  <si>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</si>
  <si>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</si>
  <si>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</si>
  <si>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</si>
  <si>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</si>
  <si>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</si>
  <si>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</si>
  <si>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</si>
  <si>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</si>
  <si>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</si>
  <si>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</si>
  <si>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</si>
  <si>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</si>
  <si>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</si>
  <si>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</si>
  <si>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</si>
  <si>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</si>
  <si>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</si>
  <si>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</si>
  <si>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</si>
  <si>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</si>
  <si>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</si>
  <si>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</si>
  <si>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</si>
  <si>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</si>
  <si>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</si>
  <si>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</si>
  <si>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</si>
  <si>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</si>
  <si>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</si>
  <si>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</si>
  <si>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</si>
  <si>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</si>
  <si>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</si>
  <si>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</si>
  <si>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</si>
  <si>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</si>
  <si>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</si>
  <si>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</si>
  <si>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</si>
  <si>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</si>
  <si>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</si>
  <si>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</si>
  <si>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</si>
  <si>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</si>
  <si>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</si>
  <si>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</si>
  <si>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</si>
  <si>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</si>
  <si>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</si>
  <si>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</si>
  <si>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</si>
  <si>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</si>
  <si>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</si>
  <si>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</si>
  <si>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</si>
  <si>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</si>
  <si>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</si>
  <si>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</si>
  <si>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</si>
  <si>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</si>
  <si>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</si>
  <si>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</si>
  <si>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</si>
  <si>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</si>
  <si>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</si>
  <si>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</si>
  <si>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</si>
  <si>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</si>
  <si>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</si>
  <si>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</si>
  <si>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</si>
  <si>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</si>
  <si>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</si>
  <si>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</si>
  <si>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</si>
  <si>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</si>
  <si>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</si>
  <si>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</si>
  <si>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</si>
  <si>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</si>
  <si>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</si>
  <si>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</si>
  <si>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</si>
  <si>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</si>
  <si>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</si>
  <si>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</si>
  <si>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</si>
  <si>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</si>
  <si>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</si>
  <si>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</si>
  <si>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</si>
  <si>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</si>
  <si>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</si>
  <si>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</si>
  <si>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</si>
  <si>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</si>
  <si>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</si>
  <si>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</si>
  <si>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</si>
  <si>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</si>
  <si>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</si>
  <si>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</si>
  <si>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</si>
  <si>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</si>
  <si>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</si>
  <si>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</si>
  <si>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</si>
  <si>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</si>
  <si>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</si>
  <si>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</si>
  <si>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</si>
  <si>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</si>
  <si>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</si>
  <si>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</si>
  <si>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</si>
  <si>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</si>
  <si>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</si>
  <si>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</si>
  <si>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</si>
  <si>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</si>
  <si>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</si>
  <si>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</si>
  <si>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</si>
  <si>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</si>
  <si>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</si>
  <si>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</si>
  <si>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</si>
  <si>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</si>
  <si>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</si>
  <si>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</si>
  <si>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</si>
  <si>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</si>
  <si>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</si>
  <si>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</si>
  <si>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</si>
  <si>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</si>
  <si>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</si>
  <si>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</si>
  <si>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</si>
  <si>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</si>
  <si>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</si>
  <si>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</si>
  <si>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</si>
  <si>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</si>
  <si>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</si>
  <si>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</si>
  <si>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</si>
  <si>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</si>
  <si>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</si>
  <si>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</si>
  <si>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</si>
  <si>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</si>
  <si>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</si>
  <si>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</si>
  <si>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</si>
  <si>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</si>
  <si>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</si>
  <si>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</si>
  <si>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</si>
  <si>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</si>
  <si>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</si>
  <si>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</si>
  <si>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</si>
  <si>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</si>
  <si>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</si>
  <si>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</si>
  <si>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</si>
  <si>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</si>
  <si>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</si>
  <si>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</si>
  <si>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</si>
  <si>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</si>
  <si>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</si>
  <si>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</si>
  <si>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</si>
  <si>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</si>
  <si>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</si>
  <si>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</si>
  <si>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</si>
  <si>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</si>
  <si>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</si>
  <si>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</si>
  <si>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</si>
  <si>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</si>
  <si>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</si>
  <si>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</si>
  <si>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</si>
  <si>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</si>
  <si>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</si>
  <si>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</si>
  <si>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</si>
  <si>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</si>
  <si>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</si>
  <si>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</si>
  <si>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</si>
  <si>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</si>
  <si>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</si>
  <si>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</si>
  <si>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</si>
  <si>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</si>
  <si>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</si>
  <si>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</si>
  <si>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</si>
  <si>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</si>
  <si>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</si>
  <si>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</si>
  <si>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</si>
  <si>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</si>
  <si>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</si>
  <si>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</si>
  <si>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</si>
  <si>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</si>
  <si>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</si>
  <si>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</si>
  <si>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</si>
  <si>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</si>
  <si>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</si>
  <si>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</si>
  <si>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</si>
  <si>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</si>
  <si>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</si>
  <si>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</si>
  <si>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</si>
  <si>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</si>
  <si>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</si>
  <si>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</si>
  <si>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</si>
  <si>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</si>
  <si>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</si>
  <si>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</si>
  <si>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</si>
  <si>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</si>
  <si>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</si>
  <si>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</si>
  <si>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</si>
  <si>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</si>
  <si>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</si>
  <si>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</si>
  <si>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</si>
  <si>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</si>
  <si>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</si>
  <si>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</si>
  <si>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</si>
  <si>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</si>
  <si>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</si>
  <si>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</si>
  <si>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</si>
  <si>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</si>
  <si>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</si>
  <si>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</si>
  <si>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</si>
  <si>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</si>
  <si>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</si>
  <si>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</si>
  <si>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</si>
  <si>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</si>
  <si>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</si>
  <si>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</si>
  <si>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</si>
  <si>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</si>
  <si>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</si>
  <si>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</si>
  <si>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</si>
  <si>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</si>
  <si>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</si>
  <si>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</si>
  <si>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</si>
  <si>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</si>
  <si>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</si>
  <si>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</si>
  <si>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</si>
  <si>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</si>
  <si>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</si>
  <si>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</si>
  <si>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</si>
  <si>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</si>
  <si>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</si>
  <si>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</si>
  <si>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</si>
  <si>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</si>
  <si>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</si>
  <si>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</si>
  <si>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</si>
  <si>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</si>
  <si>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</si>
  <si>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</si>
  <si>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</si>
  <si>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</si>
  <si>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</si>
  <si>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</si>
  <si>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</si>
  <si>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</si>
  <si>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</si>
  <si>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</si>
  <si>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</si>
  <si>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</si>
  <si>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</si>
  <si>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</si>
  <si>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</si>
  <si>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</si>
  <si>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</si>
  <si>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</si>
  <si>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</si>
  <si>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</si>
  <si>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</si>
  <si>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</si>
  <si>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</si>
  <si>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</si>
  <si>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</si>
  <si>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</si>
  <si>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</si>
  <si>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</si>
  <si>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</si>
  <si>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</si>
  <si>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</si>
  <si>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</si>
  <si>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</si>
  <si>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</si>
  <si>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</si>
  <si>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</si>
  <si>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</si>
  <si>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</si>
  <si>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</si>
  <si>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</si>
  <si>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</si>
  <si>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</si>
  <si>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</si>
  <si>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</si>
  <si>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</si>
  <si>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</si>
  <si>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</si>
  <si>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</si>
  <si>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</si>
  <si>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</si>
  <si>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</si>
  <si>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</si>
  <si>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</si>
  <si>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</si>
  <si>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</si>
  <si>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</si>
  <si>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</si>
  <si>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</si>
  <si>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</si>
  <si>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</si>
  <si>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</si>
  <si>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</si>
  <si>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</si>
  <si>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</si>
  <si>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</si>
  <si>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</si>
  <si>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</si>
  <si>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</si>
  <si>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</si>
  <si>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</si>
  <si>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</si>
  <si>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</si>
  <si>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</si>
  <si>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</si>
  <si>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</si>
  <si>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</si>
  <si>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</si>
  <si>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</si>
  <si>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</si>
  <si>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</si>
  <si>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</si>
  <si>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</si>
  <si>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</si>
  <si>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</si>
  <si>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</si>
  <si>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</si>
  <si>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</si>
  <si>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</si>
  <si>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</si>
  <si>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</si>
  <si>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</si>
  <si>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</si>
  <si>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</si>
  <si>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</si>
  <si>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</si>
  <si>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</si>
  <si>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</si>
  <si>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</si>
  <si>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</si>
  <si>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</si>
  <si>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</si>
  <si>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</si>
  <si>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</si>
  <si>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</si>
  <si>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</si>
  <si>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</si>
  <si>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</si>
  <si>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</si>
  <si>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</si>
  <si>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</si>
  <si>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</si>
  <si>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</si>
  <si>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</si>
  <si>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</si>
  <si>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</si>
  <si>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</si>
  <si>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</si>
  <si>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</si>
  <si>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</si>
  <si>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</si>
  <si>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</si>
  <si>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</si>
  <si>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</si>
  <si>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</si>
  <si>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</si>
  <si>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</si>
  <si>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</si>
  <si>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</si>
  <si>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</si>
  <si>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</si>
  <si>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</si>
  <si>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</si>
  <si>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</si>
  <si>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</si>
  <si>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</si>
  <si>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</si>
  <si>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</si>
  <si>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</si>
  <si>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</si>
  <si>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</si>
  <si>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</si>
  <si>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</si>
  <si>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</si>
  <si>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</si>
  <si>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</si>
  <si>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</si>
  <si>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</si>
  <si>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</si>
  <si>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</si>
  <si>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</si>
  <si>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</si>
  <si>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</si>
  <si>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</si>
  <si>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</si>
  <si>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</si>
  <si>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</si>
  <si>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</si>
  <si>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</si>
  <si>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</si>
  <si>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</si>
  <si>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</si>
  <si>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</si>
  <si>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</si>
  <si>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</si>
  <si>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</si>
  <si>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</si>
  <si>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</si>
  <si>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</si>
  <si>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</si>
  <si>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</si>
  <si>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</si>
  <si>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</si>
  <si>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</si>
  <si>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</si>
  <si>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</si>
  <si>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</si>
  <si>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</si>
  <si>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</si>
  <si>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</si>
  <si>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</si>
  <si>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</si>
  <si>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</si>
  <si>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</si>
  <si>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</si>
  <si>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</si>
  <si>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</si>
  <si>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</si>
  <si>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</si>
  <si>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</si>
  <si>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</si>
  <si>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</si>
  <si>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</si>
  <si>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</si>
  <si>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</si>
  <si>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</si>
  <si>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</si>
  <si>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</si>
  <si>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</si>
  <si>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</si>
  <si>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</si>
  <si>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</si>
  <si>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</si>
  <si>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</si>
  <si>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</si>
  <si>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</si>
  <si>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</si>
  <si>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</si>
  <si>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</si>
  <si>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</si>
  <si>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</si>
  <si>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</si>
  <si>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</si>
  <si>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</si>
  <si>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</si>
  <si>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</si>
  <si>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</si>
  <si>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</si>
  <si>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</si>
  <si>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</si>
  <si>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</si>
  <si>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</si>
  <si>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</si>
  <si>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</si>
  <si>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</si>
  <si>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</si>
  <si>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</si>
  <si>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</si>
  <si>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</si>
  <si>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</si>
  <si>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</si>
  <si>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</si>
  <si>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</si>
  <si>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</si>
  <si>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</si>
  <si>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</si>
  <si>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</si>
  <si>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</si>
  <si>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</si>
  <si>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</si>
  <si>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</si>
  <si>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</si>
  <si>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</si>
  <si>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</si>
  <si>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</si>
  <si>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</si>
  <si>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</si>
  <si>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</si>
  <si>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</si>
  <si>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</si>
  <si>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</si>
  <si>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</si>
  <si>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</si>
  <si>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</si>
  <si>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</si>
  <si>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</si>
  <si>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</si>
  <si>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</si>
  <si>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</si>
  <si>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</si>
  <si>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</si>
  <si>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</si>
  <si>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</si>
  <si>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</si>
  <si>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</si>
  <si>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</si>
  <si>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</si>
  <si>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</si>
  <si>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</si>
  <si>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</si>
  <si>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</si>
  <si>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</si>
  <si>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</si>
  <si>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</si>
  <si>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</si>
  <si>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</si>
  <si>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</si>
  <si>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</si>
  <si>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</si>
  <si>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</si>
  <si>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</si>
  <si>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</si>
  <si>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</si>
  <si>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</si>
  <si>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</si>
  <si>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</si>
  <si>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</si>
  <si>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</si>
  <si>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</si>
  <si>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</si>
  <si>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</si>
  <si>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</si>
  <si>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</si>
  <si>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</si>
  <si>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</si>
  <si>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</si>
  <si>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</si>
  <si>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</si>
  <si>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</si>
  <si>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</si>
  <si>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</si>
  <si>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</si>
  <si>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</si>
  <si>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</si>
  <si>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</si>
  <si>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</si>
  <si>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</si>
  <si>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</si>
  <si>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</si>
  <si>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</si>
  <si>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</si>
  <si>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</si>
  <si>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</si>
  <si>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</si>
  <si>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</si>
  <si>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</si>
  <si>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</si>
  <si>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</si>
  <si>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</si>
  <si>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</si>
  <si>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</si>
  <si>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</si>
  <si>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</si>
  <si>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</si>
  <si>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</si>
  <si>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</si>
  <si>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</si>
  <si>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</si>
  <si>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</si>
  <si>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</si>
  <si>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</si>
  <si>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</si>
  <si>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</si>
  <si>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</si>
  <si>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</si>
  <si>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</si>
  <si>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</si>
  <si>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</si>
  <si>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</si>
  <si>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</si>
  <si>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</si>
  <si>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</si>
  <si>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</si>
  <si>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</si>
  <si>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</si>
  <si>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</si>
  <si>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</si>
  <si>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</si>
  <si>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</si>
  <si>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</si>
  <si>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</si>
  <si>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</si>
  <si>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</si>
  <si>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</si>
  <si>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</si>
  <si>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</si>
  <si>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</si>
  <si>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</si>
  <si>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</si>
  <si>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</si>
  <si>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</si>
  <si>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</si>
  <si>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</si>
  <si>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</si>
  <si>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</si>
  <si>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</si>
  <si>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</si>
  <si>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</si>
  <si>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</si>
  <si>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</si>
  <si>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</si>
  <si>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</si>
  <si>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</si>
  <si>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</si>
  <si>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</si>
  <si>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</si>
  <si>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</si>
  <si>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</si>
  <si>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</si>
  <si>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</si>
  <si>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</si>
  <si>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</si>
  <si>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</si>
  <si>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</si>
  <si>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</si>
  <si>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</si>
  <si>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</si>
  <si>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</si>
  <si>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</si>
  <si>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</si>
  <si>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</si>
  <si>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</si>
  <si>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</si>
  <si>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</si>
  <si>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</si>
  <si>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</si>
  <si>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</si>
  <si>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</si>
  <si>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</si>
  <si>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</si>
  <si>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</si>
  <si>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</si>
  <si>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</si>
  <si>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</si>
  <si>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</si>
  <si>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</si>
  <si>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</si>
  <si>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</si>
  <si>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</si>
  <si>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</si>
  <si>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</si>
  <si>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</si>
  <si>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</si>
  <si>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</si>
  <si>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</si>
  <si>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</si>
  <si>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</si>
  <si>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</si>
  <si>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</si>
  <si>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</si>
  <si>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</si>
  <si>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</si>
  <si>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</si>
  <si>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</si>
  <si>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</si>
  <si>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</si>
  <si>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</si>
  <si>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</si>
  <si>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</si>
  <si>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</si>
  <si>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</si>
  <si>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</si>
  <si>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</si>
  <si>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</si>
  <si>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</si>
  <si>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</si>
  <si>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</si>
  <si>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</si>
  <si>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</si>
  <si>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</si>
  <si>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</si>
  <si>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</si>
  <si>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</si>
  <si>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</si>
  <si>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</si>
  <si>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</si>
  <si>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</si>
  <si>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</si>
  <si>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</si>
  <si>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</si>
  <si>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</si>
  <si>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</si>
  <si>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</si>
  <si>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</si>
  <si>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</si>
  <si>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</si>
  <si>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</si>
  <si>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</si>
  <si>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</si>
  <si>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</si>
  <si>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</si>
  <si>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</si>
  <si>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</si>
  <si>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</si>
  <si>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</si>
  <si>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</si>
  <si>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</si>
  <si>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</si>
  <si>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</si>
  <si>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</si>
  <si>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</si>
  <si>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</si>
  <si>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</si>
  <si>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</si>
  <si>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</si>
  <si>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</si>
  <si>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</si>
  <si>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</si>
  <si>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</si>
  <si>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</si>
  <si>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</si>
  <si>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</si>
  <si>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</si>
  <si>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</si>
  <si>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</si>
  <si>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</si>
  <si>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</si>
  <si>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</si>
  <si>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</si>
  <si>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</si>
  <si>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</si>
  <si>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</si>
  <si>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</si>
  <si>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</si>
  <si>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</si>
  <si>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</si>
  <si>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</si>
  <si>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</si>
  <si>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</si>
  <si>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</si>
  <si>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</si>
  <si>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</si>
  <si>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</si>
  <si>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</si>
  <si>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</si>
  <si>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</si>
  <si>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</si>
  <si>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</si>
  <si>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</si>
  <si>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</si>
  <si>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</si>
  <si>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</si>
  <si>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</si>
  <si>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</si>
  <si>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</si>
  <si>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</si>
  <si>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</si>
  <si>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</si>
  <si>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</si>
  <si>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</si>
  <si>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</si>
  <si>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</si>
  <si>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</si>
  <si>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</si>
  <si>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</si>
  <si>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</si>
  <si>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</si>
  <si>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</si>
  <si>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</si>
  <si>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</si>
  <si>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</si>
  <si>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</si>
  <si>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</si>
  <si>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</si>
  <si>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</si>
  <si>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</si>
  <si>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</si>
  <si>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</si>
  <si>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</si>
  <si>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</si>
  <si>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</si>
  <si>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</si>
  <si>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</si>
  <si>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</si>
  <si>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</si>
  <si>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</si>
  <si>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</si>
  <si>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</si>
  <si>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</si>
  <si>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</si>
  <si>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</si>
  <si>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</si>
  <si>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</si>
  <si>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</si>
  <si>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</si>
  <si>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</si>
  <si>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</si>
  <si>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</si>
  <si>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</si>
  <si>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</si>
  <si>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</si>
  <si>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</si>
  <si>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</si>
  <si>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</si>
  <si>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</si>
  <si>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</si>
  <si>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</si>
  <si>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</si>
  <si>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</si>
  <si>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</si>
  <si>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</si>
  <si>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</si>
  <si>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</si>
  <si>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</si>
  <si>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</si>
  <si>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</si>
  <si>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</si>
  <si>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</si>
  <si>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</si>
  <si>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</si>
  <si>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</si>
  <si>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</si>
  <si>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</si>
  <si>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</si>
  <si>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</si>
  <si>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</si>
  <si>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</si>
  <si>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</si>
  <si>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</si>
  <si>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</si>
  <si>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</si>
  <si>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</si>
  <si>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</si>
  <si>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</si>
  <si>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</si>
  <si>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</si>
  <si>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</si>
  <si>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</si>
  <si>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</si>
  <si>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</si>
  <si>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</si>
  <si>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</si>
  <si>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</si>
  <si>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</si>
  <si>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</si>
  <si>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</si>
  <si>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</si>
  <si>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</si>
  <si>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</si>
  <si>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</si>
  <si>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</si>
  <si>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</si>
  <si>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</si>
  <si>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</si>
  <si>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</si>
  <si>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</si>
  <si>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</si>
  <si>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</si>
  <si>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</si>
  <si>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</si>
  <si>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</si>
  <si>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</si>
  <si>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</si>
  <si>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</si>
  <si>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</si>
  <si>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</si>
  <si>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</si>
  <si>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</si>
  <si>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</si>
  <si>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</si>
  <si>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</si>
  <si>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</si>
  <si>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</si>
  <si>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</si>
  <si>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</si>
  <si>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</si>
  <si>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</si>
  <si>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</si>
  <si>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</si>
  <si>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</si>
  <si>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</si>
  <si>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</si>
  <si>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</si>
  <si>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</si>
  <si>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</si>
  <si>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</si>
  <si>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</si>
  <si>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</si>
  <si>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</si>
  <si>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</si>
  <si>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</si>
  <si>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</si>
  <si>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</si>
  <si>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</si>
  <si>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</si>
  <si>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</si>
  <si>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</si>
  <si>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</si>
  <si>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</si>
  <si>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</si>
  <si>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</si>
  <si>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</si>
  <si>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</si>
  <si>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</si>
  <si>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</si>
  <si>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</si>
  <si>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</si>
  <si>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</si>
  <si>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</si>
  <si>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</si>
  <si>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</si>
  <si>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</si>
  <si>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</si>
  <si>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</si>
  <si>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</si>
  <si>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</si>
  <si>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</si>
  <si>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</si>
  <si>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</si>
  <si>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</si>
  <si>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</si>
  <si>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</si>
  <si>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</si>
  <si>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</si>
  <si>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</si>
  <si>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</si>
  <si>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</si>
  <si>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</si>
  <si>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</si>
  <si>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</si>
  <si>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</si>
  <si>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</si>
  <si>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</si>
  <si>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</si>
  <si>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</si>
  <si>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</si>
  <si>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</si>
  <si>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</si>
  <si>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</si>
  <si>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</si>
  <si>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</si>
  <si>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</si>
  <si>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</si>
  <si>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</si>
  <si>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</si>
  <si>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</si>
  <si>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</si>
  <si>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</si>
  <si>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</si>
  <si>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</si>
  <si>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</si>
  <si>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</si>
  <si>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</si>
  <si>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</si>
  <si>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</si>
  <si>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</si>
  <si>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</si>
  <si>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</si>
  <si>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</si>
  <si>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</si>
  <si>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</si>
  <si>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</si>
  <si>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</si>
  <si>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</si>
  <si>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</si>
  <si>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</si>
  <si>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</si>
  <si>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</si>
  <si>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</si>
  <si>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</si>
  <si>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</si>
  <si>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</si>
  <si>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</si>
  <si>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</si>
  <si>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</si>
  <si>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</si>
  <si>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</si>
  <si>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</si>
  <si>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</si>
  <si>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</si>
  <si>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</si>
  <si>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</si>
  <si>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</si>
  <si>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</si>
  <si>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</si>
  <si>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</si>
  <si>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</si>
  <si>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</si>
  <si>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</si>
  <si>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</si>
  <si>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</si>
  <si>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</si>
  <si>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</si>
  <si>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</si>
  <si>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</si>
  <si>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</si>
  <si>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</si>
  <si>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</si>
  <si>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</si>
  <si>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</si>
  <si>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</si>
  <si>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</si>
  <si>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</si>
  <si>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</si>
  <si>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</si>
  <si>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</si>
  <si>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</si>
  <si>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</si>
  <si>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</si>
  <si>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</si>
  <si>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</si>
  <si>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</si>
  <si>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</si>
  <si>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</si>
  <si>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</si>
  <si>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</si>
  <si>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</si>
  <si>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</si>
  <si>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</si>
  <si>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</si>
  <si>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</si>
  <si>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</si>
  <si>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</si>
  <si>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</si>
  <si>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</si>
  <si>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</si>
  <si>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</si>
  <si>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</si>
  <si>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</si>
  <si>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</si>
  <si>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</si>
  <si>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</si>
  <si>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</si>
  <si>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</si>
  <si>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</si>
  <si>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</si>
  <si>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</si>
  <si>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</si>
  <si>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</si>
  <si>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</si>
  <si>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</si>
  <si>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</si>
  <si>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</si>
  <si>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</si>
  <si>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</si>
  <si>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</si>
  <si>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</si>
  <si>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</si>
  <si>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</si>
  <si>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</si>
  <si>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</si>
  <si>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</si>
  <si>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</si>
  <si>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</si>
  <si>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</si>
  <si>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</si>
  <si>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</si>
  <si>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</si>
  <si>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</si>
  <si>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</si>
  <si>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</si>
  <si>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</si>
  <si>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</si>
  <si>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</si>
  <si>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</si>
  <si>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</si>
  <si>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</si>
  <si>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</si>
  <si>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</si>
  <si>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</si>
  <si>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</si>
  <si>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</si>
  <si>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</si>
  <si>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</si>
  <si>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</si>
  <si>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</si>
  <si>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</si>
  <si>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</si>
  <si>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</si>
  <si>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</si>
  <si>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</si>
  <si>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</si>
  <si>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</si>
  <si>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</si>
  <si>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</si>
  <si>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</si>
  <si>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</si>
  <si>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</si>
  <si>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</si>
  <si>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</si>
  <si>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</si>
  <si>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</si>
  <si>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</si>
  <si>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</si>
  <si>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</si>
  <si>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</si>
  <si>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</si>
  <si>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</si>
  <si>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</si>
  <si>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</si>
  <si>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</si>
  <si>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</si>
  <si>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</si>
  <si>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</si>
  <si>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</si>
  <si>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</si>
  <si>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</si>
  <si>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</si>
  <si>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</si>
  <si>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</si>
  <si>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</si>
  <si>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</si>
  <si>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</si>
  <si>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</si>
  <si>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</si>
  <si>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</si>
  <si>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</si>
  <si>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</si>
  <si>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</si>
  <si>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</si>
  <si>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</si>
  <si>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</si>
  <si>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</si>
  <si>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</si>
  <si>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</si>
  <si>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</si>
  <si>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</si>
  <si>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</si>
  <si>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</si>
  <si>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</si>
  <si>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</si>
  <si>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</si>
  <si>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</si>
  <si>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</si>
  <si>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</si>
  <si>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</si>
  <si>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</si>
  <si>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</si>
  <si>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</si>
  <si>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</si>
  <si>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</si>
  <si>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</si>
  <si>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</si>
  <si>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</si>
  <si>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</si>
  <si>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</si>
  <si>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</si>
  <si>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</si>
  <si>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</si>
  <si>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</si>
  <si>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</si>
  <si>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</si>
  <si>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</si>
  <si>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</si>
  <si>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</si>
  <si>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</si>
  <si>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</si>
  <si>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</si>
  <si>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</si>
  <si>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</si>
  <si>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</si>
  <si>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</si>
  <si>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</si>
  <si>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</si>
  <si>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</si>
  <si>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</si>
  <si>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</si>
  <si>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</si>
  <si>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</si>
  <si>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</si>
  <si>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</si>
  <si>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</si>
  <si>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</si>
  <si>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</si>
  <si>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</si>
  <si>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</si>
  <si>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</si>
  <si>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</si>
  <si>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</si>
  <si>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</si>
  <si>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</si>
  <si>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</si>
  <si>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</si>
  <si>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</si>
  <si>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</si>
  <si>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</si>
  <si>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</si>
  <si>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</si>
  <si>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</si>
  <si>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</si>
  <si>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</si>
  <si>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</si>
  <si>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</si>
  <si>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</si>
  <si>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</si>
  <si>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</si>
  <si>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</si>
  <si>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</si>
  <si>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</si>
  <si>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</si>
  <si>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</si>
  <si>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</si>
  <si>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</si>
  <si>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</si>
  <si>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</si>
  <si>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</si>
  <si>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</si>
  <si>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</si>
  <si>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</si>
  <si>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</si>
  <si>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</si>
  <si>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</si>
  <si>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</si>
  <si>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</si>
  <si>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</si>
  <si>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</si>
  <si>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</si>
  <si>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</si>
  <si>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</si>
  <si>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</si>
  <si>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</si>
  <si>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</si>
  <si>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</si>
  <si>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</si>
  <si>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</si>
  <si>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</si>
  <si>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</si>
  <si>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</si>
  <si>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</si>
  <si>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</si>
  <si>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</si>
  <si>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</si>
  <si>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</si>
  <si>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</si>
  <si>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</si>
  <si>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</si>
  <si>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</si>
  <si>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</si>
  <si>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</si>
  <si>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</si>
  <si>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</si>
  <si>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</si>
  <si>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</si>
  <si>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</si>
  <si>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</si>
  <si>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</si>
  <si>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</si>
  <si>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</si>
  <si>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</si>
  <si>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</si>
  <si>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</si>
  <si>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</si>
  <si>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</si>
  <si>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</si>
  <si>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</si>
  <si>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</si>
  <si>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</si>
  <si>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</si>
  <si>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</si>
  <si>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</si>
  <si>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</si>
  <si>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</si>
  <si>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</si>
  <si>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</si>
  <si>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</si>
  <si>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</si>
  <si>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</si>
  <si>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</si>
  <si>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</si>
  <si>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</si>
  <si>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</si>
  <si>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</si>
  <si>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</si>
  <si>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</si>
  <si>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</si>
  <si>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</si>
  <si>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</si>
  <si>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</si>
  <si>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</si>
  <si>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</si>
  <si>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</si>
  <si>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</si>
  <si>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</si>
  <si>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</si>
  <si>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</si>
  <si>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</si>
  <si>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</si>
  <si>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</si>
  <si>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</si>
  <si>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</si>
  <si>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</si>
  <si>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</si>
  <si>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</si>
  <si>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</si>
  <si>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</si>
  <si>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</si>
  <si>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</si>
  <si>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</si>
  <si>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</si>
  <si>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</si>
  <si>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</si>
  <si>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</si>
  <si>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</si>
  <si>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</si>
  <si>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</si>
  <si>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</si>
  <si>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</si>
  <si>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</si>
  <si>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</si>
  <si>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</si>
  <si>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</si>
  <si>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</si>
  <si>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</si>
  <si>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</si>
  <si>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</si>
  <si>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</si>
  <si>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</si>
  <si>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</si>
  <si>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</si>
  <si>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</si>
  <si>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</si>
  <si>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</si>
  <si>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</si>
  <si>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</si>
  <si>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</si>
  <si>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</si>
  <si>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</si>
  <si>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</si>
  <si>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</si>
  <si>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</si>
  <si>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</si>
  <si>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</si>
  <si>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</si>
  <si>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</si>
  <si>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</si>
  <si>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</si>
  <si>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</si>
  <si>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</si>
  <si>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</si>
  <si>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</si>
  <si>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</si>
  <si>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</si>
  <si>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</si>
  <si>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</si>
  <si>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</si>
  <si>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</si>
  <si>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</si>
  <si>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</si>
  <si>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</si>
  <si>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</si>
  <si>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</si>
  <si>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</si>
  <si>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</si>
  <si>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</si>
  <si>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</si>
  <si>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</si>
  <si>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</si>
  <si>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</si>
  <si>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</si>
  <si>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</si>
  <si>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</si>
  <si>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</si>
  <si>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</si>
  <si>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</si>
  <si>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</si>
  <si>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</si>
  <si>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</si>
  <si>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</si>
  <si>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</si>
  <si>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</si>
  <si>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</si>
  <si>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</si>
  <si>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</si>
  <si>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</si>
  <si>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</si>
  <si>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</si>
  <si>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</si>
  <si>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</si>
  <si>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</si>
  <si>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</si>
  <si>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</si>
  <si>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</si>
  <si>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</si>
  <si>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</si>
  <si>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</si>
  <si>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</si>
  <si>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</si>
  <si>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</si>
  <si>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</si>
  <si>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</si>
  <si>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</si>
  <si>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</si>
  <si>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</si>
  <si>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</si>
  <si>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</si>
  <si>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</si>
  <si>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</si>
  <si>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</si>
  <si>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</si>
  <si>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</si>
  <si>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</si>
  <si>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</si>
  <si>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</si>
  <si>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</si>
  <si>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</si>
  <si>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</si>
  <si>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</si>
  <si>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</si>
  <si>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</si>
  <si>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</si>
  <si>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</si>
  <si>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</si>
  <si>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</si>
  <si>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</si>
  <si>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</si>
  <si>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</si>
  <si>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</si>
  <si>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</si>
  <si>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</si>
  <si>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</si>
  <si>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</si>
  <si>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</si>
  <si>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</si>
  <si>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</si>
  <si>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</si>
  <si>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</si>
  <si>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</si>
  <si>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</si>
  <si>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</si>
  <si>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</si>
  <si>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</si>
  <si>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</si>
  <si>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</si>
  <si>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</si>
  <si>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</si>
  <si>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</si>
  <si>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</si>
  <si>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</si>
  <si>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</si>
  <si>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</si>
  <si>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</si>
  <si>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</si>
  <si>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</si>
  <si>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</si>
  <si>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</si>
  <si>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</si>
  <si>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</si>
  <si>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</si>
  <si>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</si>
  <si>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</si>
  <si>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</si>
  <si>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</si>
  <si>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</si>
  <si>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</si>
  <si>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</si>
  <si>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</si>
  <si>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</si>
  <si>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</si>
  <si>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</si>
  <si>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</si>
  <si>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</si>
  <si>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</si>
  <si>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</si>
  <si>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</si>
  <si>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</si>
  <si>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</si>
  <si>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</si>
  <si>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</si>
  <si>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</si>
  <si>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</si>
  <si>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</si>
  <si>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</si>
  <si>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</si>
  <si>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</si>
  <si>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</si>
  <si>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</si>
  <si>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</si>
  <si>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</si>
  <si>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</si>
  <si>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</si>
  <si>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</si>
  <si>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</si>
  <si>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</si>
  <si>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</si>
  <si>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</si>
  <si>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</si>
  <si>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</si>
  <si>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</si>
  <si>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</si>
  <si>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</si>
  <si>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</si>
  <si>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</si>
  <si>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</si>
  <si>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</si>
  <si>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</si>
  <si>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</si>
  <si>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</si>
  <si>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</si>
  <si>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</si>
  <si>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</si>
  <si>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</si>
  <si>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</si>
  <si>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</si>
  <si>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</si>
  <si>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</si>
  <si>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</si>
  <si>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</si>
  <si>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</si>
  <si>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</si>
  <si>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</si>
  <si>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</si>
  <si>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</si>
  <si>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</si>
  <si>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</si>
  <si>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</si>
  <si>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</si>
  <si>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</si>
  <si>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</si>
  <si>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</si>
  <si>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</si>
  <si>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</si>
  <si>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</si>
  <si>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</si>
  <si>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</si>
  <si>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</si>
  <si>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</si>
  <si>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</si>
  <si>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</si>
  <si>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</si>
  <si>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</si>
  <si>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</si>
  <si>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</si>
  <si>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</si>
  <si>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</si>
  <si>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</si>
  <si>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</si>
  <si>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</si>
  <si>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</si>
  <si>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</si>
  <si>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</si>
  <si>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</si>
  <si>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</si>
  <si>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</si>
  <si>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</si>
  <si>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</si>
  <si>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</si>
  <si>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</si>
  <si>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</si>
  <si>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</si>
  <si>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</si>
  <si>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</si>
  <si>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</si>
  <si>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</si>
  <si>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</si>
  <si>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</si>
  <si>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</si>
  <si>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</si>
  <si>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</si>
  <si>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</si>
  <si>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</si>
  <si>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</si>
  <si>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</si>
  <si>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</si>
  <si>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</si>
  <si>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</si>
  <si>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</si>
  <si>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</si>
  <si>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</si>
  <si>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</si>
  <si>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</si>
  <si>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</si>
  <si>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</si>
  <si>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</si>
  <si>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</si>
  <si>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</si>
  <si>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</si>
  <si>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</si>
  <si>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</si>
  <si>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</si>
  <si>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</si>
  <si>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</si>
  <si>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</si>
  <si>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</si>
  <si>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</si>
  <si>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</si>
  <si>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</si>
  <si>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</si>
  <si>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</si>
  <si>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</si>
  <si>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</si>
  <si>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</si>
  <si>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</si>
  <si>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</si>
  <si>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</si>
  <si>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</si>
  <si>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</si>
  <si>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</si>
  <si>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</si>
  <si>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</si>
  <si>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</si>
  <si>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</si>
  <si>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</si>
  <si>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</si>
  <si>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</si>
  <si>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</si>
  <si>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</si>
  <si>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</si>
  <si>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</si>
  <si>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</si>
  <si>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</si>
  <si>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</si>
  <si>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</si>
  <si>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</si>
  <si>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</si>
  <si>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</si>
  <si>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</si>
  <si>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</si>
  <si>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</si>
  <si>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</si>
  <si>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</si>
  <si>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</si>
  <si>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</si>
  <si>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</si>
  <si>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</si>
  <si>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</si>
  <si>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</si>
  <si>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</si>
  <si>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</si>
  <si>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</si>
  <si>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</si>
  <si>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</si>
  <si>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</si>
  <si>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</si>
  <si>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</si>
  <si>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</si>
  <si>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</si>
  <si>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</si>
  <si>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</si>
  <si>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</si>
  <si>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</si>
  <si>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</si>
  <si>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</si>
  <si>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</si>
  <si>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</si>
  <si>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</si>
  <si>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</si>
  <si>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</si>
  <si>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</si>
  <si>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</si>
  <si>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</si>
  <si>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</si>
  <si>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</si>
  <si>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</si>
  <si>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</si>
  <si>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</si>
  <si>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</si>
  <si>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</si>
  <si>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</si>
  <si>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</si>
  <si>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</si>
  <si>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</si>
  <si>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</si>
  <si>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</si>
  <si>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</si>
  <si>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</si>
  <si>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</si>
  <si>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</si>
  <si>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</si>
  <si>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</si>
  <si>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</si>
  <si>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</si>
  <si>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</si>
  <si>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</si>
  <si>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</si>
  <si>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</si>
  <si>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</si>
  <si>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</si>
  <si>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</si>
  <si>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</si>
  <si>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</si>
  <si>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</si>
  <si>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</si>
  <si>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</si>
  <si>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</si>
  <si>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</si>
  <si>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</si>
  <si>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</si>
  <si>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</si>
  <si>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</si>
  <si>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</si>
  <si>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</si>
  <si>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</si>
  <si>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</si>
  <si>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</si>
  <si>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</si>
  <si>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</si>
  <si>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</si>
  <si>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</si>
  <si>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</si>
  <si>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</si>
  <si>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</si>
  <si>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</si>
  <si>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</si>
  <si>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</si>
  <si>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</si>
  <si>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</si>
  <si>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</si>
  <si>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</si>
  <si>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</si>
  <si>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</si>
  <si>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</si>
  <si>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</si>
  <si>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</si>
  <si>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</si>
  <si>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</si>
  <si>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</si>
  <si>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</si>
  <si>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</si>
  <si>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</si>
  <si>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</si>
  <si>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</si>
  <si>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</si>
  <si>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</si>
  <si>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</si>
  <si>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</si>
  <si>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</si>
  <si>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</si>
  <si>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</si>
  <si>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</si>
  <si>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</si>
  <si>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</si>
  <si>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</si>
  <si>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</si>
  <si>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</si>
  <si>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</si>
  <si>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</si>
  <si>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</si>
  <si>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</si>
  <si>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</si>
  <si>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</si>
  <si>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</si>
  <si>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</si>
  <si>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</si>
  <si>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</si>
  <si>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</si>
  <si>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</si>
  <si>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</si>
  <si>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</si>
  <si>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</si>
  <si>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</si>
  <si>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</si>
  <si>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</si>
  <si>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</si>
  <si>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</si>
  <si>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</si>
  <si>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</si>
  <si>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</si>
  <si>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</si>
  <si>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</si>
  <si>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</si>
  <si>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</si>
  <si>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</si>
  <si>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</si>
  <si>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</si>
  <si>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</si>
  <si>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</si>
  <si>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</si>
  <si>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</si>
  <si>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</si>
  <si>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</si>
  <si>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</si>
  <si>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</si>
  <si>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</si>
  <si>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</si>
  <si>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</si>
  <si>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</si>
  <si>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</si>
  <si>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</si>
  <si>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</si>
  <si>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</si>
  <si>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</si>
  <si>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</si>
  <si>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</si>
  <si>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</si>
  <si>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</si>
  <si>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</si>
  <si>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</si>
  <si>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</si>
  <si>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</si>
  <si>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</si>
  <si>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</si>
  <si>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</si>
  <si>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</si>
  <si>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</si>
  <si>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</si>
  <si>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</si>
  <si>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</si>
  <si>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</si>
  <si>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</si>
  <si>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</si>
  <si>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</si>
  <si>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</si>
  <si>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</si>
  <si>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</si>
  <si>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</si>
  <si>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</si>
  <si>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</si>
  <si>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</si>
  <si>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</si>
  <si>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</si>
  <si>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</si>
  <si>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</si>
  <si>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</si>
  <si>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</si>
  <si>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</si>
  <si>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</si>
  <si>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</si>
  <si>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</si>
  <si>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</si>
  <si>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</si>
  <si>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</si>
  <si>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</si>
  <si>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</si>
  <si>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</si>
  <si>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</si>
  <si>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</si>
  <si>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</si>
  <si>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</si>
  <si>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</si>
  <si>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</si>
  <si>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</si>
  <si>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</si>
  <si>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</si>
  <si>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</si>
  <si>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</si>
  <si>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</si>
  <si>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</si>
  <si>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</si>
  <si>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</si>
  <si>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</si>
  <si>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</si>
  <si>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</si>
  <si>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</si>
  <si>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</si>
  <si>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</si>
  <si>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</si>
  <si>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</si>
  <si>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</si>
  <si>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</si>
  <si>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</si>
  <si>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</si>
  <si>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</si>
  <si>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</si>
  <si>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</si>
  <si>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</si>
  <si>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</si>
  <si>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</si>
  <si>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</si>
  <si>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</si>
  <si>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</si>
  <si>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</si>
  <si>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</si>
  <si>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</si>
  <si>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</si>
  <si>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</si>
  <si>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</si>
  <si>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</si>
  <si>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</si>
  <si>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</si>
  <si>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</si>
  <si>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</si>
  <si>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</si>
  <si>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</si>
  <si>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</si>
  <si>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</si>
  <si>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</si>
  <si>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</si>
  <si>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</si>
  <si>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</si>
  <si>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</si>
  <si>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</si>
  <si>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</si>
  <si>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</si>
  <si>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</si>
  <si>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</si>
  <si>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</si>
  <si>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</si>
  <si>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</si>
  <si>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</si>
  <si>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</si>
  <si>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</si>
  <si>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</si>
  <si>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</si>
  <si>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</si>
  <si>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</si>
  <si>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</si>
  <si>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</si>
  <si>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</si>
  <si>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</si>
  <si>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</si>
  <si>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</si>
  <si>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</si>
  <si>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</si>
  <si>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</si>
  <si>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</si>
  <si>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</si>
  <si>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</si>
  <si>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</si>
  <si>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</si>
  <si>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</si>
  <si>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</si>
  <si>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</si>
  <si>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</si>
  <si>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</si>
  <si>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</si>
  <si>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</si>
  <si>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</si>
  <si>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</si>
  <si>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</si>
  <si>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</si>
  <si>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</si>
  <si>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</si>
  <si>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</si>
  <si>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</si>
  <si>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</si>
  <si>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</si>
  <si>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</si>
  <si>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</si>
  <si>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</si>
  <si>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</si>
  <si>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</si>
  <si>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</si>
  <si>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</si>
  <si>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</si>
  <si>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</si>
  <si>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</si>
  <si>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</si>
  <si>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</si>
  <si>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</si>
  <si>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</si>
  <si>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</si>
  <si>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</si>
  <si>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</si>
  <si>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</si>
  <si>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</si>
  <si>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</si>
  <si>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</si>
  <si>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</si>
  <si>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</si>
  <si>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</si>
  <si>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</si>
  <si>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</si>
  <si>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</si>
  <si>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</si>
  <si>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</si>
  <si>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</si>
  <si>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</si>
  <si>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</si>
  <si>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</si>
  <si>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</si>
  <si>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</si>
  <si>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</si>
  <si>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</si>
  <si>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</si>
  <si>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</si>
  <si>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</si>
  <si>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</si>
  <si>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</si>
  <si>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</si>
  <si>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</si>
  <si>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</si>
  <si>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</si>
  <si>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</si>
  <si>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</si>
  <si>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</si>
  <si>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</si>
  <si>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</si>
  <si>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</si>
  <si>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</si>
  <si>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</si>
  <si>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</si>
  <si>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</si>
  <si>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</si>
  <si>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</si>
  <si>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</si>
  <si>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</si>
  <si>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</si>
  <si>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</si>
  <si>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</si>
  <si>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</si>
  <si>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</si>
  <si>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</si>
  <si>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</si>
  <si>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</si>
  <si>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</si>
  <si>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</si>
  <si>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</si>
  <si>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</si>
  <si>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</si>
  <si>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</si>
  <si>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</si>
  <si>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</si>
  <si>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</si>
  <si>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</si>
  <si>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</si>
  <si>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</si>
  <si>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</si>
  <si>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</si>
  <si>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</si>
  <si>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</si>
  <si>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</si>
  <si>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</si>
  <si>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</si>
  <si>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</si>
  <si>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</si>
  <si>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</si>
  <si>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</si>
  <si>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</si>
  <si>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</si>
  <si>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</si>
  <si>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</si>
  <si>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</si>
  <si>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</si>
  <si>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</si>
  <si>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</si>
  <si>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</si>
  <si>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</si>
  <si>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</si>
  <si>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</si>
  <si>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</si>
  <si>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</si>
  <si>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</si>
  <si>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</si>
  <si>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</si>
  <si>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</si>
  <si>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</si>
  <si>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</si>
  <si>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</si>
  <si>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</si>
  <si>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</si>
  <si>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</si>
  <si>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</si>
  <si>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</si>
  <si>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</si>
  <si>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</si>
  <si>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</si>
  <si>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</si>
  <si>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</si>
  <si>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</si>
  <si>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</si>
  <si>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</si>
  <si>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</si>
  <si>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</si>
  <si>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</si>
  <si>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</si>
  <si>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</si>
  <si>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</si>
  <si>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</si>
  <si>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</si>
  <si>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</si>
  <si>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</si>
  <si>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</si>
  <si>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</si>
  <si>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</si>
  <si>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</si>
  <si>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</si>
  <si>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</si>
  <si>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</si>
  <si>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</si>
  <si>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</si>
  <si>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</si>
  <si>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</si>
  <si>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</si>
  <si>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</si>
  <si>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</si>
  <si>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</si>
  <si>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</si>
  <si>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</si>
  <si>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</si>
  <si>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</si>
  <si>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</si>
  <si>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</si>
  <si>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</si>
  <si>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</si>
  <si>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</si>
  <si>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</si>
  <si>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</si>
  <si>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</si>
  <si>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</si>
  <si>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</si>
  <si>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</si>
  <si>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</si>
  <si>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</si>
  <si>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</si>
  <si>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</si>
  <si>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</si>
  <si>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</si>
  <si>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</si>
  <si>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</si>
  <si>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</si>
  <si>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</si>
  <si>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</si>
  <si>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</si>
  <si>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</si>
  <si>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</si>
  <si>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</si>
  <si>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</si>
  <si>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</si>
  <si>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</si>
  <si>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</si>
  <si>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</si>
  <si>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</si>
  <si>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</si>
  <si>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</si>
  <si>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</si>
  <si>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</si>
  <si>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</si>
  <si>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</si>
  <si>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</si>
  <si>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</si>
  <si>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</si>
  <si>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</si>
  <si>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</si>
  <si>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</si>
  <si>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</si>
  <si>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</si>
  <si>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</si>
  <si>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</si>
  <si>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</si>
  <si>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</si>
  <si>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</si>
  <si>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</si>
  <si>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</si>
  <si>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</si>
  <si>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</si>
  <si>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</si>
  <si>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</si>
  <si>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</si>
  <si>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</si>
  <si>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</si>
  <si>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</si>
  <si>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</si>
  <si>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</si>
  <si>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</si>
  <si>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</si>
  <si>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</si>
  <si>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</si>
  <si>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</si>
  <si>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</si>
  <si>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</si>
  <si>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</si>
  <si>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</si>
  <si>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</si>
  <si>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</si>
  <si>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</si>
  <si>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</si>
  <si>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</si>
  <si>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</si>
  <si>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</si>
  <si>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</si>
  <si>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</si>
  <si>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</si>
  <si>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</si>
  <si>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</si>
  <si>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</si>
  <si>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</si>
  <si>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</si>
  <si>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</si>
  <si>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</si>
  <si>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</si>
  <si>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</si>
  <si>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</si>
  <si>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</si>
  <si>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</si>
  <si>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</si>
  <si>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</si>
  <si>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</si>
  <si>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</si>
  <si>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</si>
  <si>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</si>
  <si>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</si>
  <si>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</si>
  <si>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</si>
  <si>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</si>
  <si>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</si>
  <si>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</si>
  <si>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</si>
  <si>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</si>
  <si>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</si>
  <si>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</si>
  <si>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</si>
  <si>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</si>
  <si>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</si>
  <si>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</si>
  <si>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</si>
  <si>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</si>
  <si>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</si>
  <si>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</si>
  <si>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</si>
  <si>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</si>
  <si>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</si>
  <si>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</si>
  <si>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</si>
  <si>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</si>
  <si>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</si>
  <si>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</si>
  <si>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</si>
  <si>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</si>
  <si>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</si>
  <si>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</si>
  <si>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</si>
  <si>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</si>
  <si>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</si>
  <si>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</si>
  <si>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</si>
  <si>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</si>
  <si>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</si>
  <si>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</si>
  <si>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</si>
  <si>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</si>
  <si>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</si>
  <si>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</si>
  <si>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</si>
  <si>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</si>
  <si>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</si>
  <si>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</si>
  <si>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</si>
  <si>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</si>
  <si>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</si>
  <si>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</si>
  <si>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</si>
  <si>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</si>
  <si>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</si>
  <si>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</si>
  <si>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</si>
  <si>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</si>
  <si>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</si>
  <si>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</si>
  <si>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</si>
  <si>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</si>
  <si>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</si>
  <si>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</si>
  <si>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</si>
  <si>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</si>
  <si>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</si>
  <si>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</si>
  <si>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</si>
  <si>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</si>
  <si>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</si>
  <si>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</si>
  <si>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</si>
  <si>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</si>
  <si>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</si>
  <si>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</si>
  <si>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</si>
  <si>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</si>
  <si>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</si>
  <si>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</si>
  <si>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</si>
  <si>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</si>
  <si>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</si>
  <si>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</si>
  <si>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</si>
  <si>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</si>
  <si>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</si>
  <si>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</si>
  <si>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</si>
  <si>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</si>
  <si>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</si>
  <si>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</si>
  <si>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</si>
  <si>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</si>
  <si>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</si>
  <si>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</si>
  <si>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</si>
  <si>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</si>
  <si>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</si>
  <si>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</si>
  <si>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</si>
  <si>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</si>
  <si>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</si>
  <si>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</si>
  <si>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</si>
  <si>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</si>
  <si>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</si>
  <si>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</si>
  <si>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</si>
  <si>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</si>
  <si>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</si>
  <si>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</si>
  <si>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</si>
  <si>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</si>
  <si>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</si>
  <si>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</si>
  <si>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</si>
  <si>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</si>
  <si>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</si>
  <si>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</si>
  <si>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</si>
  <si>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</si>
  <si>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</si>
  <si>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</si>
  <si>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</si>
  <si>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</si>
  <si>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</si>
  <si>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</si>
  <si>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</si>
  <si>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</si>
  <si>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</si>
  <si>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</si>
  <si>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</si>
  <si>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</si>
  <si>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</si>
  <si>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</si>
  <si>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</si>
  <si>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</si>
  <si>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</si>
  <si>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</si>
  <si>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</si>
  <si>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</si>
  <si>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</si>
  <si>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</si>
  <si>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</si>
  <si>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</si>
  <si>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</si>
  <si>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</si>
  <si>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</si>
  <si>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</si>
  <si>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</si>
  <si>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</si>
  <si>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</si>
  <si>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</si>
  <si>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</si>
  <si>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</si>
  <si>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</si>
  <si>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</si>
  <si>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</si>
  <si>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</si>
  <si>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</si>
  <si>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</si>
  <si>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</si>
  <si>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</si>
  <si>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</si>
  <si>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</si>
  <si>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</si>
  <si>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</si>
  <si>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</si>
  <si>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</si>
  <si>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</si>
  <si>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</si>
  <si>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</si>
  <si>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</si>
  <si>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</si>
  <si>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</si>
  <si>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</si>
  <si>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</si>
  <si>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</si>
  <si>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</si>
  <si>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</si>
  <si>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</si>
  <si>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</si>
  <si>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</si>
  <si>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</si>
  <si>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</si>
  <si>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</si>
  <si>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</si>
  <si>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</si>
  <si>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</si>
  <si>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</si>
  <si>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</si>
  <si>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</si>
  <si>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</si>
  <si>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</si>
  <si>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</si>
  <si>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</si>
  <si>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</si>
  <si>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</si>
  <si>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</si>
  <si>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</si>
  <si>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</si>
  <si>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</si>
  <si>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</si>
  <si>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</si>
  <si>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</si>
  <si>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</si>
  <si>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</si>
  <si>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</si>
  <si>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</si>
  <si>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</si>
  <si>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</si>
  <si>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</si>
  <si>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</si>
  <si>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</si>
  <si>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</si>
  <si>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</si>
  <si>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</si>
  <si>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</si>
  <si>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</si>
  <si>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</si>
  <si>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</si>
  <si>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</si>
  <si>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</si>
  <si>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</si>
  <si>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</si>
  <si>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</si>
  <si>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</si>
  <si>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</si>
  <si>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</si>
  <si>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</si>
  <si>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</si>
  <si>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</si>
  <si>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</si>
  <si>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</si>
  <si>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</si>
  <si>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</si>
  <si>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</si>
  <si>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</si>
  <si>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</si>
  <si>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</si>
  <si>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</si>
  <si>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</si>
  <si>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</si>
  <si>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</si>
  <si>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</si>
  <si>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</si>
  <si>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</si>
  <si>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</si>
  <si>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</si>
  <si>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</si>
  <si>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</si>
  <si>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</si>
  <si>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</si>
  <si>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</si>
  <si>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</si>
  <si>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</si>
  <si>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</si>
  <si>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</si>
  <si>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</si>
  <si>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</si>
  <si>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</si>
  <si>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</si>
  <si>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</si>
  <si>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</si>
  <si>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</si>
  <si>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</si>
  <si>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</si>
  <si>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</si>
  <si>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</si>
  <si>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</si>
  <si>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</si>
  <si>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</si>
  <si>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</si>
  <si>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</si>
  <si>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</si>
  <si>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</si>
  <si>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</si>
  <si>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</si>
  <si>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</si>
  <si>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</si>
  <si>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</si>
  <si>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</si>
  <si>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</si>
  <si>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</si>
  <si>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</si>
  <si>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</si>
  <si>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</si>
  <si>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</si>
  <si>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</si>
  <si>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</si>
  <si>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</si>
  <si>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</si>
  <si>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</si>
  <si>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</si>
  <si>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</si>
  <si>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</si>
  <si>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</si>
  <si>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</si>
  <si>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</si>
  <si>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</si>
  <si>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</si>
  <si>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</si>
  <si>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</si>
  <si>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</si>
  <si>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</si>
  <si>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</si>
  <si>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</si>
  <si>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</si>
  <si>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</si>
  <si>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</si>
  <si>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</si>
  <si>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</si>
  <si>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</si>
  <si>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</si>
  <si>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</si>
  <si>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</si>
  <si>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</si>
  <si>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</si>
  <si>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</si>
  <si>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</si>
  <si>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</si>
  <si>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</si>
  <si>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</si>
  <si>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</si>
  <si>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</si>
  <si>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</si>
  <si>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</si>
  <si>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</si>
  <si>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</si>
  <si>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</si>
  <si>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</si>
  <si>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</si>
  <si>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</si>
  <si>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</si>
  <si>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</si>
  <si>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</si>
  <si>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</si>
  <si>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</si>
  <si>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</si>
  <si>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</si>
  <si>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</si>
  <si>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</si>
  <si>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</si>
  <si>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</si>
  <si>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</si>
  <si>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</si>
  <si>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</si>
  <si>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</si>
  <si>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</si>
  <si>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</si>
  <si>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</si>
  <si>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</si>
  <si>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</si>
  <si>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</si>
  <si>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</si>
  <si>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</si>
  <si>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</si>
  <si>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</si>
  <si>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</si>
  <si>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</si>
  <si>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</si>
  <si>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</si>
  <si>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</si>
  <si>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</si>
  <si>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</si>
  <si>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</si>
  <si>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</si>
  <si>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</si>
  <si>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</si>
  <si>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</si>
  <si>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</si>
  <si>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</si>
  <si>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</si>
  <si>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</si>
  <si>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</si>
  <si>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</si>
  <si>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</si>
  <si>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</si>
  <si>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</si>
  <si>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</si>
  <si>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</si>
  <si>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</si>
  <si>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</si>
  <si>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</si>
  <si>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</si>
  <si>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</si>
  <si>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</si>
  <si>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</si>
  <si>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</si>
  <si>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</si>
  <si>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</si>
  <si>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</si>
  <si>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</si>
  <si>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</si>
  <si>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</si>
  <si>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</si>
  <si>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</si>
  <si>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</si>
  <si>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</si>
  <si>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</si>
  <si>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</si>
  <si>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</si>
  <si>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</si>
  <si>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</si>
  <si>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</si>
  <si>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</si>
  <si>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</si>
  <si>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</si>
  <si>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</si>
  <si>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</si>
  <si>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</si>
  <si>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</si>
  <si>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</si>
  <si>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</si>
  <si>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</si>
  <si>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</si>
  <si>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</si>
  <si>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</si>
  <si>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</si>
  <si>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</si>
  <si>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</si>
  <si>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</si>
  <si>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</si>
  <si>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</si>
  <si>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</si>
  <si>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</si>
  <si>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</si>
  <si>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</si>
  <si>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</si>
  <si>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</si>
  <si>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</si>
  <si>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</si>
  <si>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</si>
  <si>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</si>
  <si>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</si>
  <si>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</si>
  <si>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</si>
  <si>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</si>
  <si>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</si>
  <si>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</si>
  <si>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</si>
  <si>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</si>
  <si>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</si>
  <si>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</si>
  <si>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</si>
  <si>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</si>
  <si>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</si>
  <si>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</si>
  <si>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</si>
  <si>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</si>
  <si>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</si>
  <si>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</si>
  <si>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</si>
  <si>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</si>
  <si>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</si>
  <si>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</si>
  <si>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</si>
  <si>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</si>
  <si>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</si>
  <si>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</si>
  <si>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</si>
  <si>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</si>
  <si>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</si>
  <si>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</si>
  <si>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</si>
  <si>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</si>
  <si>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</si>
  <si>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</si>
  <si>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</si>
  <si>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</si>
  <si>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</si>
  <si>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</si>
  <si>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</si>
  <si>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</si>
  <si>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</si>
  <si>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</si>
  <si>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</si>
  <si>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</si>
  <si>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</si>
  <si>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</si>
  <si>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</si>
  <si>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</si>
  <si>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</si>
  <si>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</si>
  <si>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</si>
  <si>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</si>
  <si>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</si>
  <si>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</si>
  <si>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</si>
  <si>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</si>
  <si>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</si>
  <si>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</si>
  <si>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</si>
  <si>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</si>
  <si>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</si>
  <si>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</si>
  <si>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</si>
  <si>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</si>
  <si>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</si>
  <si>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</si>
  <si>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</si>
  <si>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</si>
  <si>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</si>
  <si>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</si>
  <si>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</si>
  <si>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</si>
  <si>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</si>
  <si>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</si>
  <si>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</si>
  <si>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</si>
  <si>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</si>
  <si>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</si>
  <si>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</si>
  <si>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</si>
  <si>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</si>
  <si>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</si>
  <si>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</si>
  <si>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</si>
  <si>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</si>
  <si>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</si>
  <si>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</si>
  <si>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</si>
  <si>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</si>
  <si>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</si>
  <si>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</si>
  <si>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</si>
  <si>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</si>
  <si>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</si>
  <si>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</si>
  <si>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</si>
  <si>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</si>
  <si>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</si>
  <si>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</si>
  <si>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</si>
  <si>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</si>
  <si>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</si>
  <si>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</si>
  <si>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</si>
  <si>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</si>
  <si>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</si>
  <si>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</si>
  <si>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</si>
  <si>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</si>
  <si>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</si>
  <si>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</si>
  <si>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</si>
  <si>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</si>
  <si>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</si>
  <si>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</si>
  <si>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</si>
  <si>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</si>
  <si>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</si>
  <si>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</si>
  <si>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</si>
  <si>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</si>
  <si>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</si>
  <si>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</si>
  <si>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</si>
  <si>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</si>
  <si>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</si>
  <si>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</si>
  <si>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</si>
  <si>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</si>
  <si>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</si>
  <si>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</si>
  <si>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</si>
  <si>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</si>
  <si>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</si>
  <si>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</si>
  <si>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</si>
  <si>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</si>
  <si>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</si>
  <si>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</si>
  <si>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</si>
  <si>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</si>
  <si>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</si>
  <si>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</si>
  <si>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</si>
  <si>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</si>
  <si>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</si>
  <si>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</si>
  <si>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</si>
  <si>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</si>
  <si>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</si>
  <si>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</si>
  <si>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</si>
  <si>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</si>
  <si>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</si>
  <si>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</si>
  <si>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</si>
  <si>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</si>
  <si>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</si>
  <si>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</si>
  <si>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</si>
  <si>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</si>
  <si>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</si>
  <si>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</si>
  <si>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</si>
  <si>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</si>
  <si>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</si>
  <si>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</si>
  <si>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</si>
  <si>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</si>
  <si>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</si>
  <si>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</si>
  <si>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</si>
  <si>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</si>
  <si>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</si>
  <si>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</si>
  <si>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</si>
  <si>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</si>
  <si>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</si>
  <si>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</si>
  <si>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</si>
  <si>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</si>
  <si>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</si>
  <si>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</si>
  <si>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</si>
  <si>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</si>
  <si>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</si>
  <si>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</si>
  <si>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</si>
  <si>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</si>
  <si>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</si>
  <si>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</si>
  <si>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</si>
  <si>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</si>
  <si>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</si>
  <si>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</si>
  <si>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</si>
  <si>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</si>
  <si>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</si>
  <si>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</si>
  <si>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</si>
  <si>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</si>
  <si>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</si>
  <si>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</si>
  <si>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</si>
  <si>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</si>
  <si>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</si>
  <si>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</si>
  <si>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</si>
  <si>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</si>
  <si>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</si>
  <si>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</si>
  <si>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</si>
  <si>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</si>
  <si>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</si>
  <si>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</si>
  <si>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</si>
  <si>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</si>
  <si>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</si>
  <si>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</si>
  <si>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</si>
  <si>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</si>
  <si>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</si>
  <si>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</si>
  <si>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</si>
  <si>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</si>
  <si>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</si>
  <si>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</si>
  <si>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</si>
  <si>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</si>
  <si>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</si>
  <si>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</si>
  <si>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</si>
  <si>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</si>
  <si>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</si>
  <si>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</si>
  <si>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</si>
  <si>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</si>
  <si>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</si>
  <si>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</si>
  <si>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</si>
  <si>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</si>
  <si>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</si>
  <si>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</si>
  <si>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</si>
  <si>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</si>
  <si>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</si>
  <si>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</si>
  <si>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</si>
  <si>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</si>
  <si>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</si>
  <si>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</si>
  <si>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</si>
  <si>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</si>
  <si>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</si>
  <si>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</si>
  <si>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</si>
  <si>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</si>
  <si>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</si>
  <si>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</si>
  <si>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</si>
  <si>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</si>
  <si>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</si>
  <si>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</si>
  <si>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</si>
  <si>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</si>
  <si>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</si>
  <si>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</si>
  <si>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</si>
  <si>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</si>
  <si>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</si>
  <si>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</si>
  <si>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</si>
  <si>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</si>
  <si>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</si>
  <si>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</si>
  <si>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</si>
  <si>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</si>
  <si>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</si>
  <si>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</si>
  <si>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</si>
  <si>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</si>
  <si>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</si>
  <si>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</si>
  <si>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</si>
  <si>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</si>
  <si>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</si>
  <si>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</si>
  <si>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</si>
  <si>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</si>
  <si>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</si>
  <si>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</si>
  <si>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</si>
  <si>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</si>
  <si>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</si>
  <si>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</si>
  <si>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</si>
  <si>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</si>
  <si>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</si>
  <si>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</si>
  <si>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</si>
  <si>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</si>
  <si>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</si>
  <si>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</si>
  <si>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</si>
  <si>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</si>
  <si>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</si>
  <si>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</si>
  <si>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</si>
  <si>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</si>
  <si>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</si>
  <si>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</si>
  <si>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</si>
  <si>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</si>
  <si>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</si>
  <si>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</si>
  <si>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</si>
  <si>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</si>
  <si>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</si>
  <si>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</si>
  <si>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</si>
  <si>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</si>
  <si>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</si>
  <si>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</si>
  <si>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</si>
  <si>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</si>
  <si>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</si>
  <si>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</si>
  <si>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</si>
  <si>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</si>
  <si>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</si>
  <si>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</si>
  <si>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</si>
  <si>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</si>
  <si>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</si>
  <si>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</si>
  <si>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</si>
  <si>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</si>
  <si>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</si>
  <si>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</si>
  <si>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</si>
  <si>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</si>
  <si>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</si>
  <si>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</si>
  <si>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</si>
  <si>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</si>
  <si>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</si>
  <si>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</si>
  <si>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</si>
  <si>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</si>
  <si>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</si>
  <si>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</si>
  <si>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</si>
  <si>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</si>
  <si>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</si>
  <si>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</si>
  <si>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</si>
  <si>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</si>
  <si>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</si>
  <si>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</si>
  <si>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</si>
  <si>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</si>
  <si>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</si>
  <si>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</si>
  <si>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</si>
  <si>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</si>
  <si>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</si>
  <si>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</si>
  <si>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</si>
  <si>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</si>
  <si>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</si>
  <si>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</si>
  <si>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</si>
  <si>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</si>
  <si>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</si>
  <si>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</si>
  <si>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</si>
  <si>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</si>
  <si>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</si>
  <si>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</si>
  <si>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</si>
  <si>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</si>
  <si>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</si>
  <si>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</si>
  <si>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</si>
  <si>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</si>
  <si>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</si>
  <si>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</si>
  <si>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</si>
  <si>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</si>
  <si>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</si>
  <si>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</si>
  <si>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</si>
  <si>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</si>
  <si>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</si>
  <si>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</si>
  <si>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</si>
  <si>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</si>
  <si>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</si>
  <si>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</si>
  <si>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</si>
  <si>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</si>
  <si>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</si>
  <si>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</si>
  <si>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</si>
  <si>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</si>
  <si>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</si>
  <si>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</si>
  <si>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</si>
  <si>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</si>
  <si>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</si>
  <si>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</si>
  <si>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</si>
  <si>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</si>
  <si>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</si>
  <si>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</si>
  <si>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</si>
  <si>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</si>
  <si>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</si>
  <si>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</si>
  <si>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</si>
  <si>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</si>
  <si>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</si>
  <si>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</si>
  <si>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</si>
  <si>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</si>
  <si>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</si>
  <si>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</si>
  <si>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</si>
  <si>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</si>
  <si>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</si>
  <si>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</si>
  <si>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</si>
  <si>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</si>
  <si>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</si>
  <si>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</si>
  <si>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</si>
  <si>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</si>
  <si>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</si>
  <si>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</si>
  <si>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</si>
  <si>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</si>
  <si>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</si>
  <si>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</si>
  <si>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</si>
  <si>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</si>
  <si>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</si>
  <si>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</si>
  <si>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</si>
  <si>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</si>
  <si>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</si>
  <si>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</si>
  <si>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</si>
  <si>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</si>
  <si>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</si>
  <si>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</si>
  <si>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</si>
  <si>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</si>
  <si>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</si>
  <si>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</si>
  <si>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</si>
  <si>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</si>
  <si>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</si>
  <si>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</si>
  <si>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</si>
  <si>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</si>
  <si>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</si>
  <si>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</si>
  <si>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</si>
  <si>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</si>
  <si>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</si>
  <si>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</si>
  <si>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</si>
  <si>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</si>
  <si>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</si>
  <si>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</si>
  <si>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</si>
  <si>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</si>
  <si>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</si>
  <si>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</si>
  <si>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</si>
  <si>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</si>
  <si>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</si>
  <si>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</si>
  <si>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</si>
  <si>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</si>
  <si>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</si>
  <si>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</si>
  <si>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</si>
  <si>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</si>
  <si>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</si>
  <si>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</si>
  <si>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</si>
  <si>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</si>
  <si>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</si>
  <si>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</si>
  <si>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</si>
  <si>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</si>
  <si>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</si>
  <si>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</si>
  <si>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</si>
  <si>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</si>
  <si>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</si>
  <si>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</si>
  <si>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</si>
  <si>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</si>
  <si>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</si>
  <si>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</si>
  <si>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</si>
  <si>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</si>
  <si>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</si>
  <si>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</si>
  <si>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</si>
  <si>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</si>
  <si>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</si>
  <si>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</si>
  <si>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</si>
  <si>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</si>
  <si>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</si>
  <si>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</si>
  <si>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</si>
  <si>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</si>
  <si>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</si>
  <si>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</si>
  <si>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</si>
  <si>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</si>
  <si>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</si>
  <si>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</si>
  <si>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</si>
  <si>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</si>
  <si>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</si>
  <si>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</si>
  <si>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</si>
  <si>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</si>
  <si>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</si>
  <si>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</si>
  <si>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</si>
  <si>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</si>
  <si>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</si>
  <si>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</si>
  <si>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</si>
  <si>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</si>
  <si>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</si>
  <si>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</si>
  <si>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</si>
  <si>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</si>
  <si>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</si>
  <si>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</si>
  <si>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</si>
  <si>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</si>
  <si>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</si>
  <si>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</si>
  <si>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</si>
  <si>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</si>
  <si>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</si>
  <si>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</si>
  <si>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</si>
  <si>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</si>
  <si>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</si>
  <si>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</si>
  <si>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</si>
  <si>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</si>
  <si>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</si>
  <si>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</si>
  <si>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</si>
  <si>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</si>
  <si>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</si>
  <si>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</si>
  <si>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</si>
  <si>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</si>
  <si>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</si>
  <si>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</si>
  <si>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</si>
  <si>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</si>
  <si>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</si>
  <si>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</si>
  <si>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</si>
  <si>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</si>
  <si>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</si>
  <si>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</si>
  <si>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</si>
  <si>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</si>
  <si>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</si>
  <si>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</si>
  <si>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</si>
  <si>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</si>
  <si>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</si>
  <si>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</si>
  <si>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</si>
  <si>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</si>
  <si>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</si>
  <si>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</si>
  <si>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</si>
  <si>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</si>
  <si>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</si>
  <si>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</si>
  <si>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</si>
  <si>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</si>
  <si>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</si>
  <si>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</si>
  <si>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</si>
  <si>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</si>
  <si>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</si>
  <si>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</si>
  <si>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</si>
  <si>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</si>
  <si>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</si>
  <si>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</si>
  <si>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</si>
  <si>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</si>
  <si>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</si>
  <si>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</si>
  <si>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</si>
  <si>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</si>
  <si>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</si>
  <si>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</si>
  <si>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</si>
  <si>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</si>
  <si>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</si>
  <si>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</si>
  <si>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</si>
  <si>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</si>
  <si>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</si>
  <si>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</si>
  <si>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</si>
  <si>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</si>
  <si>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</si>
  <si>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</si>
  <si>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</si>
  <si>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</si>
  <si>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</si>
  <si>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</si>
  <si>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</si>
  <si>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</si>
  <si>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</si>
  <si>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</si>
  <si>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</si>
  <si>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</si>
  <si>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</si>
  <si>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</si>
  <si>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</si>
  <si>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</si>
  <si>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</si>
  <si>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</si>
  <si>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</si>
  <si>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</si>
  <si>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</si>
  <si>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</si>
  <si>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</si>
  <si>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</si>
  <si>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</si>
  <si>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</si>
  <si>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</si>
  <si>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</si>
  <si>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</si>
  <si>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</si>
  <si>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</si>
  <si>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</si>
  <si>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</si>
  <si>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</si>
  <si>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</si>
  <si>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</si>
  <si>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</si>
  <si>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</si>
  <si>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</si>
  <si>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</si>
  <si>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</si>
  <si>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</si>
  <si>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</si>
  <si>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</si>
  <si>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</si>
  <si>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</si>
  <si>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</si>
  <si>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</si>
  <si>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</si>
  <si>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</si>
  <si>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</si>
  <si>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</si>
  <si>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</si>
  <si>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</si>
  <si>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</si>
  <si>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</si>
  <si>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</si>
  <si>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</si>
  <si>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</si>
  <si>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</si>
  <si>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</si>
  <si>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</si>
  <si>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</si>
  <si>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</si>
  <si>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</si>
  <si>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</si>
  <si>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</si>
  <si>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</si>
  <si>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</si>
  <si>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</si>
  <si>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</si>
  <si>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</si>
  <si>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</si>
  <si>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</si>
  <si>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</si>
  <si>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</si>
  <si>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</si>
  <si>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</si>
  <si>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</si>
  <si>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</si>
  <si>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</si>
  <si>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</si>
  <si>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</si>
  <si>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</si>
  <si>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</si>
  <si>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</si>
  <si>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</si>
  <si>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</si>
  <si>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</si>
  <si>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</si>
  <si>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</si>
  <si>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</si>
  <si>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</si>
  <si>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</si>
  <si>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</si>
  <si>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</si>
  <si>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</si>
  <si>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</si>
  <si>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</si>
  <si>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</si>
  <si>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</si>
  <si>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</si>
  <si>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</si>
  <si>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</si>
  <si>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</si>
  <si>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</si>
  <si>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</si>
  <si>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</si>
  <si>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</si>
  <si>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</si>
  <si>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</si>
  <si>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</si>
  <si>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</si>
  <si>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</si>
  <si>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</si>
  <si>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</si>
  <si>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</si>
  <si>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</si>
  <si>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</si>
  <si>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</si>
  <si>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</si>
  <si>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</si>
  <si>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</si>
  <si>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</si>
  <si>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</si>
  <si>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</si>
  <si>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</si>
  <si>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</si>
  <si>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</si>
  <si>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</si>
  <si>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</si>
  <si>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</si>
  <si>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</si>
  <si>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</si>
  <si>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</si>
  <si>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</si>
  <si>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</si>
  <si>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</si>
  <si>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</si>
  <si>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</si>
  <si>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</si>
  <si>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</si>
  <si>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</si>
  <si>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</si>
  <si>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</si>
  <si>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</si>
  <si>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</si>
  <si>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</si>
  <si>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</si>
  <si>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</si>
  <si>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</si>
  <si>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</si>
  <si>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</si>
  <si>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</si>
  <si>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</si>
  <si>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</si>
  <si>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</si>
  <si>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</si>
  <si>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</si>
  <si>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</si>
  <si>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</si>
  <si>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</si>
  <si>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</si>
  <si>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</si>
  <si>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</si>
  <si>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</si>
  <si>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</si>
  <si>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</si>
  <si>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</si>
  <si>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</si>
  <si>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</si>
  <si>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</si>
  <si>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</si>
  <si>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</si>
  <si>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</si>
  <si>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</si>
  <si>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</si>
  <si>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</si>
  <si>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</si>
  <si>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</si>
  <si>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</si>
  <si>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</si>
  <si>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</si>
  <si>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</si>
  <si>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</si>
  <si>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</si>
  <si>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</si>
  <si>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</si>
  <si>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</si>
  <si>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</si>
  <si>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</si>
  <si>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</si>
  <si>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</si>
  <si>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</si>
  <si>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</si>
  <si>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</si>
  <si>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</si>
  <si>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</si>
  <si>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</si>
  <si>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</si>
  <si>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</si>
  <si>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</si>
  <si>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</si>
  <si>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</si>
  <si>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</si>
  <si>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</si>
  <si>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</si>
  <si>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</si>
  <si>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</si>
  <si>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</si>
  <si>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</si>
  <si>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</si>
  <si>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</si>
  <si>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</si>
  <si>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</si>
  <si>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</si>
  <si>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</si>
  <si>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</si>
  <si>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</si>
  <si>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</si>
  <si>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</si>
  <si>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</si>
  <si>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</si>
  <si>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</si>
  <si>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</si>
  <si>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</si>
  <si>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</si>
  <si>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</si>
  <si>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</si>
  <si>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</si>
  <si>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</si>
  <si>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</si>
  <si>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</si>
  <si>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</si>
  <si>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</si>
  <si>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</si>
  <si>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</si>
  <si>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</si>
  <si>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</si>
  <si>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</si>
  <si>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</si>
  <si>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</si>
  <si>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</si>
  <si>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</si>
  <si>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</si>
  <si>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</si>
  <si>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</si>
  <si>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</si>
  <si>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</si>
  <si>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</si>
  <si>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</si>
  <si>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</si>
  <si>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</si>
  <si>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</si>
  <si>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</si>
  <si>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</si>
  <si>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</si>
  <si>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</si>
  <si>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</si>
  <si>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</si>
  <si>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</si>
  <si>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</si>
  <si>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</si>
  <si>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</si>
  <si>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</si>
  <si>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</si>
  <si>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</si>
  <si>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</si>
  <si>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</si>
  <si>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</si>
  <si>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</si>
  <si>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</si>
  <si>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</si>
  <si>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</si>
  <si>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</si>
  <si>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</si>
  <si>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</si>
  <si>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</si>
  <si>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</si>
  <si>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</si>
  <si>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</si>
  <si>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</si>
  <si>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</si>
  <si>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</si>
  <si>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</si>
  <si>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</si>
  <si>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</si>
  <si>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</si>
  <si>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</si>
  <si>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</si>
  <si>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</si>
  <si>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</si>
  <si>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</si>
  <si>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</si>
  <si>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</si>
  <si>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</si>
  <si>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</si>
  <si>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</si>
  <si>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</si>
  <si>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</si>
  <si>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</si>
  <si>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</si>
  <si>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</si>
  <si>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</si>
  <si>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</si>
  <si>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</si>
  <si>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</si>
  <si>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</si>
  <si>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</si>
  <si>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</si>
  <si>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</si>
  <si>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</si>
  <si>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</si>
  <si>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</si>
  <si>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</si>
  <si>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</si>
  <si>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</si>
  <si>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</si>
  <si>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</si>
  <si>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</si>
  <si>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</si>
  <si>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</si>
  <si>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</si>
  <si>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</si>
  <si>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</si>
  <si>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</si>
  <si>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</si>
  <si>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</si>
  <si>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</si>
  <si>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</si>
  <si>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</si>
  <si>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</si>
  <si>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</si>
  <si>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</si>
  <si>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</si>
  <si>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</si>
  <si>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</si>
  <si>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</si>
  <si>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</si>
  <si>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</si>
  <si>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</si>
  <si>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</si>
  <si>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</si>
  <si>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</si>
  <si>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</si>
  <si>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</si>
  <si>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</si>
  <si>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</si>
  <si>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</si>
  <si>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</si>
  <si>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</si>
  <si>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</si>
  <si>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</si>
  <si>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</si>
  <si>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</si>
  <si>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</si>
  <si>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</si>
  <si>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</si>
  <si>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</si>
  <si>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</si>
  <si>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</si>
  <si>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</si>
  <si>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</si>
  <si>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</si>
  <si>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</si>
  <si>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</si>
  <si>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</si>
  <si>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</si>
  <si>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</si>
  <si>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</si>
  <si>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</si>
  <si>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</si>
  <si>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</si>
  <si>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</si>
  <si>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</si>
  <si>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</si>
  <si>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</si>
  <si>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</si>
  <si>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</si>
  <si>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</si>
  <si>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</si>
  <si>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</si>
  <si>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</si>
  <si>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</si>
  <si>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</si>
  <si>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</si>
  <si>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</si>
  <si>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</si>
  <si>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</si>
  <si>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</si>
  <si>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</si>
  <si>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</si>
  <si>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</si>
  <si>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</si>
  <si>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</si>
  <si>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</si>
  <si>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</si>
  <si>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</si>
  <si>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</si>
  <si>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</si>
  <si>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</si>
  <si>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</si>
  <si>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</si>
  <si>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</si>
  <si>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</si>
  <si>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</si>
  <si>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</si>
  <si>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</si>
  <si>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</si>
  <si>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</si>
  <si>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</si>
  <si>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</si>
  <si>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</si>
  <si>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</si>
  <si>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</si>
  <si>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</si>
  <si>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</si>
  <si>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</si>
  <si>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</si>
  <si>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</si>
  <si>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</si>
  <si>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</si>
  <si>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</si>
  <si>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</si>
  <si>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</si>
  <si>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</si>
  <si>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</si>
  <si>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</si>
  <si>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</si>
  <si>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</si>
  <si>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</si>
  <si>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</si>
  <si>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</si>
  <si>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</si>
  <si>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</si>
  <si>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</si>
  <si>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</si>
  <si>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</si>
  <si>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</si>
  <si>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</si>
  <si>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</si>
  <si>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</si>
  <si>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</si>
  <si>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</si>
  <si>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</si>
  <si>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</si>
  <si>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</si>
  <si>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</si>
  <si>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</si>
  <si>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</si>
  <si>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</si>
  <si>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</si>
  <si>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</si>
  <si>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</si>
  <si>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</si>
  <si>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</si>
  <si>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</si>
  <si>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</si>
  <si>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</si>
  <si>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</si>
  <si>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</si>
  <si>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</si>
  <si>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</si>
  <si>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</si>
  <si>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</si>
  <si>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</si>
  <si>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</si>
  <si>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</si>
  <si>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</si>
  <si>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</si>
  <si>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</si>
  <si>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</si>
  <si>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</si>
  <si>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</si>
  <si>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</si>
  <si>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</si>
  <si>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</si>
  <si>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</si>
  <si>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</si>
  <si>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</si>
  <si>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</si>
  <si>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</si>
  <si>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</si>
  <si>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</si>
  <si>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</si>
  <si>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</si>
  <si>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</si>
  <si>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</si>
  <si>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</si>
  <si>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</si>
  <si>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</si>
  <si>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</si>
  <si>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</si>
  <si>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</si>
  <si>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</si>
  <si>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</si>
  <si>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</si>
  <si>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</si>
  <si>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</si>
  <si>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</si>
  <si>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</si>
  <si>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</si>
  <si>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</si>
  <si>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</si>
  <si>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</si>
  <si>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</si>
  <si>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</si>
  <si>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</si>
  <si>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</si>
  <si>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</si>
  <si>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</si>
  <si>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</si>
  <si>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</si>
  <si>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</si>
  <si>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</si>
  <si>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</si>
  <si>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</si>
  <si>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</si>
  <si>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</si>
  <si>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</si>
  <si>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</si>
  <si>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</si>
  <si>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</si>
  <si>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</si>
  <si>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</si>
  <si>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</si>
  <si>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</si>
  <si>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</si>
  <si>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</si>
  <si>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</si>
  <si>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</si>
  <si>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</si>
  <si>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</si>
  <si>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</si>
  <si>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</si>
  <si>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</si>
  <si>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</si>
  <si>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</si>
  <si>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</si>
  <si>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</si>
  <si>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</si>
  <si>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</si>
  <si>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</si>
  <si>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</si>
  <si>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</si>
  <si>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</si>
  <si>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</si>
  <si>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</si>
  <si>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</si>
  <si>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</si>
  <si>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</si>
  <si>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</si>
  <si>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</si>
  <si>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</si>
  <si>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</si>
  <si>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</si>
  <si>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</si>
  <si>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</si>
  <si>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</si>
  <si>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</si>
  <si>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</si>
  <si>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</si>
  <si>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</si>
  <si>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</si>
  <si>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</si>
  <si>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</si>
  <si>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</si>
  <si>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</si>
  <si>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</si>
  <si>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</si>
  <si>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</si>
  <si>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</si>
  <si>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</si>
  <si>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</si>
  <si>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</si>
  <si>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</si>
  <si>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</si>
  <si>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</si>
  <si>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</si>
  <si>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</si>
  <si>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</si>
  <si>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</si>
  <si>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</si>
  <si>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</si>
  <si>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</si>
  <si>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</si>
  <si>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</si>
  <si>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</si>
  <si>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</si>
  <si>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</si>
  <si>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</si>
  <si>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</si>
  <si>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</si>
  <si>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</si>
  <si>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</si>
  <si>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</si>
  <si>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</si>
  <si>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</si>
  <si>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</si>
  <si>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</si>
  <si>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</si>
  <si>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</si>
  <si>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</si>
  <si>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</si>
  <si>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</si>
  <si>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</si>
  <si>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</si>
  <si>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</si>
  <si>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</si>
  <si>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</si>
  <si>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</si>
  <si>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</si>
  <si>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</si>
  <si>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</si>
  <si>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</si>
  <si>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</si>
  <si>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</si>
  <si>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</si>
  <si>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</si>
  <si>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</si>
  <si>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</si>
  <si>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</si>
  <si>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</si>
  <si>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</si>
  <si>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</si>
  <si>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</si>
  <si>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</si>
  <si>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</si>
  <si>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</si>
  <si>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</si>
  <si>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</si>
  <si>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</si>
  <si>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</si>
  <si>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</si>
  <si>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</si>
  <si>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</si>
  <si>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</si>
  <si>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</si>
  <si>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</si>
  <si>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</si>
  <si>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</si>
  <si>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</si>
  <si>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</si>
  <si>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</si>
  <si>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</si>
  <si>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</si>
  <si>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</si>
  <si>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</si>
  <si>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</si>
  <si>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</si>
  <si>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</si>
  <si>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</si>
  <si>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</si>
  <si>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</si>
  <si>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</si>
  <si>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</si>
  <si>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</si>
  <si>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</si>
  <si>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</si>
  <si>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</si>
  <si>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</si>
  <si>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</si>
  <si>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</si>
  <si>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</si>
  <si>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</si>
  <si>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</si>
  <si>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</si>
  <si>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</si>
  <si>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</si>
  <si>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</si>
  <si>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</si>
  <si>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</si>
  <si>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</si>
  <si>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</si>
  <si>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</si>
  <si>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</si>
  <si>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</si>
  <si>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</si>
  <si>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</si>
  <si>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</si>
  <si>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</si>
  <si>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</si>
  <si>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</si>
  <si>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</si>
  <si>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</si>
  <si>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</si>
  <si>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</si>
  <si>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</si>
  <si>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</si>
  <si>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</si>
  <si>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</si>
  <si>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</si>
  <si>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</si>
  <si>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</si>
  <si>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</si>
  <si>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</si>
  <si>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</si>
  <si>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</si>
  <si>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</si>
  <si>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</si>
  <si>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</si>
  <si>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</si>
  <si>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</si>
  <si>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</si>
  <si>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</si>
  <si>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</si>
  <si>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</si>
  <si>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</si>
  <si>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</si>
  <si>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</si>
  <si>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</si>
  <si>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</si>
  <si>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</si>
  <si>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</si>
  <si>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</si>
  <si>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</si>
  <si>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</si>
  <si>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</si>
  <si>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</si>
  <si>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</si>
  <si>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</si>
  <si>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</si>
  <si>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</si>
  <si>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</si>
  <si>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</si>
  <si>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</si>
  <si>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</si>
  <si>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</si>
  <si>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</si>
  <si>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</si>
  <si>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</si>
  <si>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</si>
  <si>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</si>
  <si>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</si>
  <si>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</si>
  <si>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</si>
  <si>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</si>
  <si>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</si>
  <si>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</si>
  <si>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</si>
  <si>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</si>
  <si>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</si>
  <si>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</si>
  <si>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</si>
  <si>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</si>
  <si>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</si>
  <si>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</si>
  <si>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</si>
  <si>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</si>
  <si>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</si>
  <si>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</si>
  <si>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</si>
  <si>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</si>
  <si>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</si>
  <si>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</si>
  <si>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</si>
  <si>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</si>
  <si>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</si>
  <si>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</si>
  <si>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</si>
  <si>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</si>
  <si>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</si>
  <si>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</si>
  <si>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</si>
  <si>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</si>
  <si>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</si>
  <si>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</si>
  <si>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</si>
  <si>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</si>
  <si>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</si>
  <si>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</si>
  <si>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</si>
  <si>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</si>
  <si>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</si>
  <si>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</si>
  <si>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</si>
  <si>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</si>
  <si>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</si>
  <si>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</si>
  <si>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</si>
  <si>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</si>
  <si>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</si>
  <si>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</si>
  <si>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</si>
  <si>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</si>
  <si>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</si>
  <si>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</si>
  <si>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</si>
  <si>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</si>
  <si>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</si>
  <si>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</si>
  <si>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</si>
  <si>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</si>
  <si>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</si>
  <si>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</si>
  <si>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</si>
  <si>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</si>
  <si>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</si>
  <si>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</si>
  <si>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</si>
  <si>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</si>
  <si>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</si>
  <si>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</si>
  <si>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</si>
  <si>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</si>
  <si>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</si>
  <si>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</si>
  <si>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</si>
  <si>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</si>
  <si>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</si>
  <si>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</si>
  <si>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</si>
  <si>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</si>
  <si>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</si>
  <si>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</si>
  <si>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</si>
  <si>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</si>
  <si>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</si>
  <si>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</si>
  <si>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</si>
  <si>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</si>
  <si>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</si>
  <si>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</si>
  <si>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</si>
  <si>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</si>
  <si>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</si>
  <si>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</si>
  <si>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</si>
  <si>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</si>
  <si>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</si>
  <si>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</si>
  <si>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</si>
  <si>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</si>
  <si>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</si>
  <si>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</si>
  <si>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</si>
  <si>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</si>
  <si>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</si>
  <si>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</si>
  <si>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</si>
  <si>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</si>
  <si>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</si>
  <si>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</si>
  <si>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</si>
  <si>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</si>
  <si>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</si>
  <si>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</si>
  <si>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</si>
  <si>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</si>
  <si>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</si>
  <si>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</si>
  <si>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</si>
  <si>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</si>
  <si>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</si>
  <si>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</si>
  <si>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</si>
  <si>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</si>
  <si>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</si>
  <si>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</si>
  <si>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</si>
  <si>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</si>
  <si>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</si>
  <si>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</si>
  <si>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</si>
  <si>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</si>
  <si>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</si>
  <si>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</si>
  <si>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</si>
  <si>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</si>
  <si>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</si>
  <si>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</si>
  <si>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</si>
  <si>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</si>
  <si>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</si>
  <si>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</si>
  <si>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</si>
  <si>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</si>
  <si>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</si>
  <si>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</si>
  <si>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</si>
  <si>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</si>
  <si>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</si>
  <si>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</si>
  <si>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</si>
  <si>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</si>
  <si>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</si>
  <si>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</si>
  <si>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</si>
  <si>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</si>
  <si>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</si>
  <si>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</si>
  <si>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</si>
  <si>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</si>
  <si>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</si>
  <si>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</si>
  <si>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</si>
  <si>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</si>
  <si>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</si>
  <si>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</si>
  <si>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</si>
  <si>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</si>
  <si>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</si>
  <si>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</si>
  <si>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</si>
  <si>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</si>
  <si>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</si>
  <si>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</si>
  <si>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</si>
  <si>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</si>
  <si>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</si>
  <si>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</si>
  <si>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</si>
  <si>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</si>
  <si>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</si>
  <si>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</si>
  <si>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</si>
  <si>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</si>
  <si>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</si>
  <si>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</si>
  <si>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</si>
  <si>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</si>
  <si>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</si>
  <si>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</si>
  <si>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</si>
  <si>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</si>
  <si>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</si>
  <si>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</si>
  <si>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</si>
  <si>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</si>
  <si>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</si>
  <si>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</si>
  <si>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</si>
  <si>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</si>
  <si>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</si>
  <si>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</si>
  <si>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</si>
  <si>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</si>
  <si>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</si>
  <si>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</si>
  <si>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</si>
  <si>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</si>
  <si>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</si>
  <si>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</si>
  <si>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</si>
  <si>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</si>
  <si>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</si>
  <si>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</si>
  <si>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</si>
  <si>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</si>
  <si>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</si>
  <si>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</si>
  <si>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</si>
  <si>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</si>
  <si>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</si>
  <si>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</si>
  <si>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</si>
  <si>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</si>
  <si>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</si>
  <si>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</si>
  <si>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</si>
  <si>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</si>
  <si>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</si>
  <si>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</si>
  <si>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</si>
  <si>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</si>
  <si>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</si>
  <si>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</si>
  <si>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</si>
  <si>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</si>
  <si>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</si>
  <si>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</si>
  <si>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</si>
  <si>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</si>
  <si>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</si>
  <si>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</si>
  <si>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</si>
  <si>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</si>
  <si>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</si>
  <si>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</si>
  <si>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</si>
  <si>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</si>
  <si>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</si>
  <si>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</si>
  <si>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</si>
  <si>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</si>
  <si>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</si>
  <si>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</si>
  <si>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</si>
  <si>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</si>
  <si>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</si>
  <si>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</si>
  <si>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</si>
  <si>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</si>
  <si>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</si>
  <si>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</si>
  <si>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</si>
  <si>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</si>
  <si>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</si>
  <si>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</si>
  <si>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</si>
  <si>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</si>
  <si>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</si>
  <si>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</si>
  <si>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</si>
  <si>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</si>
  <si>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</si>
  <si>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</si>
  <si>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</si>
  <si>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</si>
  <si>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</si>
  <si>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</si>
  <si>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</si>
  <si>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</si>
  <si>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</si>
  <si>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</si>
  <si>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</si>
  <si>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</si>
  <si>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</si>
  <si>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</si>
  <si>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</si>
  <si>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</si>
  <si>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</si>
  <si>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</si>
  <si>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</si>
  <si>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</si>
  <si>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</si>
  <si>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</si>
  <si>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</si>
  <si>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</si>
  <si>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</si>
  <si>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</si>
  <si>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</si>
  <si>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</si>
  <si>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</si>
  <si>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</si>
  <si>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</si>
  <si>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</si>
  <si>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</si>
  <si>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</si>
  <si>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</si>
  <si>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</si>
  <si>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</si>
  <si>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</si>
  <si>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</si>
  <si>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</si>
  <si>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</si>
  <si>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</si>
  <si>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</si>
  <si>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</si>
  <si>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</si>
  <si>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</si>
  <si>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</si>
  <si>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</si>
  <si>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</si>
  <si>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</si>
  <si>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</si>
  <si>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</si>
  <si>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</si>
  <si>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</si>
  <si>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</si>
  <si>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</si>
  <si>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</si>
  <si>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</si>
  <si>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</si>
  <si>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</si>
  <si>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</si>
  <si>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</si>
  <si>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</si>
  <si>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</si>
  <si>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</si>
  <si>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</si>
  <si>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</si>
  <si>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</si>
  <si>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</si>
  <si>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</si>
  <si>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</si>
  <si>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</si>
  <si>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</si>
  <si>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</si>
  <si>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</si>
  <si>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</si>
  <si>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</si>
  <si>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</si>
  <si>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</si>
  <si>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</si>
  <si>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</si>
  <si>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</si>
  <si>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</si>
  <si>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</si>
  <si>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</si>
  <si>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</si>
  <si>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</si>
  <si>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</si>
  <si>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</si>
  <si>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</si>
  <si>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</si>
  <si>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</si>
  <si>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</si>
  <si>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</si>
  <si>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</si>
  <si>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</si>
  <si>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</si>
  <si>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</si>
  <si>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</si>
  <si>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</si>
  <si>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</si>
  <si>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</si>
  <si>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</si>
  <si>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</si>
  <si>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</si>
  <si>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</si>
  <si>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</si>
  <si>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</si>
  <si>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</si>
  <si>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</si>
  <si>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</si>
  <si>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</si>
  <si>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</si>
  <si>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</si>
  <si>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</si>
  <si>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</si>
  <si>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</si>
  <si>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</si>
  <si>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</si>
  <si>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</si>
  <si>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</si>
  <si>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</si>
  <si>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</si>
  <si>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</si>
  <si>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</si>
  <si>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</si>
  <si>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</si>
  <si>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</si>
  <si>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</si>
  <si>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</si>
  <si>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</si>
  <si>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</si>
  <si>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</si>
  <si>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</si>
  <si>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</si>
  <si>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</si>
  <si>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</si>
  <si>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</si>
  <si>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</si>
  <si>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</si>
  <si>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</si>
  <si>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</si>
  <si>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</si>
  <si>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</si>
  <si>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</si>
  <si>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</si>
  <si>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</si>
  <si>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</si>
  <si>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</si>
  <si>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</si>
  <si>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</si>
  <si>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</si>
  <si>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</si>
  <si>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</si>
  <si>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</si>
  <si>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</si>
  <si>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</si>
  <si>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</si>
  <si>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</si>
  <si>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</si>
  <si>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</si>
  <si>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</si>
  <si>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</si>
  <si>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</si>
  <si>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</si>
  <si>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</si>
  <si>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</si>
  <si>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</si>
  <si>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</si>
  <si>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</si>
  <si>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</si>
  <si>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</si>
  <si>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</si>
  <si>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</si>
  <si>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</si>
  <si>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</si>
  <si>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</si>
  <si>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</si>
  <si>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</si>
  <si>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</si>
  <si>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</si>
  <si>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</si>
  <si>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</si>
  <si>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</si>
  <si>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</si>
  <si>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</si>
  <si>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</si>
  <si>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</si>
  <si>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</si>
  <si>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</si>
  <si>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</si>
  <si>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</si>
  <si>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</si>
  <si>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</si>
  <si>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</si>
  <si>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</si>
  <si>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</si>
  <si>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</si>
  <si>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</si>
  <si>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</si>
  <si>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</si>
  <si>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</si>
  <si>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</si>
  <si>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</si>
  <si>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</si>
  <si>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</si>
  <si>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</si>
  <si>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</si>
  <si>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</si>
  <si>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</si>
  <si>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</si>
  <si>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</si>
  <si>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</si>
  <si>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</si>
  <si>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</si>
  <si>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</si>
  <si>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</si>
  <si>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</si>
  <si>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</si>
  <si>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</si>
  <si>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</si>
  <si>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</si>
  <si>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</si>
  <si>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</si>
  <si>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</si>
  <si>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</si>
  <si>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</si>
  <si>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</si>
  <si>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</si>
  <si>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</si>
  <si>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</si>
  <si>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</si>
  <si>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</si>
  <si>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</si>
  <si>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</si>
  <si>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</si>
  <si>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</si>
  <si>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</si>
  <si>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</si>
  <si>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</si>
  <si>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</si>
  <si>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</si>
  <si>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</si>
  <si>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</si>
  <si>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</si>
  <si>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</si>
  <si>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</si>
  <si>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</si>
  <si>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</si>
  <si>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</si>
  <si>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</si>
  <si>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</si>
  <si>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</si>
  <si>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</si>
  <si>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</si>
  <si>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</si>
  <si>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</si>
  <si>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</si>
  <si>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</si>
  <si>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</si>
  <si>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</si>
  <si>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</si>
  <si>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</si>
  <si>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</si>
  <si>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</si>
  <si>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</si>
  <si>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</si>
  <si>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</si>
  <si>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</si>
  <si>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</si>
  <si>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</si>
  <si>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</si>
  <si>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</si>
  <si>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</si>
  <si>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</si>
  <si>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</si>
  <si>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</si>
  <si>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</si>
  <si>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</si>
  <si>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</si>
  <si>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</si>
  <si>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</si>
  <si>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</si>
  <si>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</si>
  <si>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</si>
  <si>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</si>
  <si>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</si>
  <si>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</si>
  <si>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</si>
  <si>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</si>
  <si>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</si>
  <si>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</si>
  <si>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</si>
  <si>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</si>
  <si>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</si>
  <si>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</si>
  <si>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</si>
  <si>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</si>
  <si>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</si>
  <si>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</si>
  <si>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</si>
  <si>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</si>
  <si>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</si>
  <si>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</si>
  <si>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</si>
  <si>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</si>
  <si>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</si>
  <si>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</si>
  <si>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</si>
  <si>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</si>
  <si>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</si>
  <si>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</si>
  <si>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</si>
  <si>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</si>
  <si>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</si>
  <si>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</si>
  <si>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</si>
  <si>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</si>
  <si>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</si>
  <si>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</si>
  <si>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</si>
  <si>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</si>
  <si>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</si>
  <si>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</si>
  <si>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</si>
  <si>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</si>
  <si>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</si>
  <si>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</si>
  <si>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</si>
  <si>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</si>
  <si>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</si>
  <si>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</si>
  <si>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</si>
  <si>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</si>
  <si>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</si>
  <si>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</si>
  <si>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</si>
  <si>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</si>
  <si>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</si>
  <si>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</si>
  <si>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</si>
  <si>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</si>
  <si>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</si>
  <si>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</si>
  <si>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</si>
  <si>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</si>
  <si>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</si>
  <si>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</si>
  <si>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</si>
  <si>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</si>
  <si>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</si>
  <si>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</si>
  <si>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</si>
  <si>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</si>
  <si>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</si>
  <si>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</si>
  <si>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</si>
  <si>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</si>
  <si>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</si>
  <si>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</si>
  <si>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</si>
  <si>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</si>
  <si>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</si>
  <si>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</si>
  <si>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</si>
  <si>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</si>
  <si>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</si>
  <si>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</si>
  <si>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</si>
  <si>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</si>
  <si>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</si>
  <si>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</si>
  <si>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</si>
  <si>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</si>
  <si>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</si>
  <si>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</si>
  <si>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</si>
  <si>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</si>
  <si>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</si>
  <si>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</si>
  <si>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</si>
  <si>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</si>
  <si>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</si>
  <si>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</si>
  <si>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</si>
  <si>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</si>
  <si>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</si>
  <si>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</si>
  <si>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</si>
  <si>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</si>
  <si>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</si>
  <si>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</si>
  <si>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</si>
  <si>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</si>
  <si>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</si>
  <si>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</si>
  <si>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</si>
  <si>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</si>
  <si>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</si>
  <si>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</si>
  <si>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</si>
  <si>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</si>
  <si>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</si>
  <si>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</si>
  <si>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</si>
  <si>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</si>
  <si>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</si>
  <si>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</si>
  <si>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</si>
  <si>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</si>
  <si>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</si>
  <si>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</si>
  <si>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</si>
  <si>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</si>
  <si>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</si>
  <si>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</si>
  <si>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</si>
  <si>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</si>
  <si>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</si>
  <si>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</si>
  <si>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</si>
  <si>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</si>
  <si>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</si>
  <si>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</si>
  <si>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</si>
  <si>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</si>
  <si>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</si>
  <si>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</si>
  <si>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</si>
  <si>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</si>
  <si>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</si>
  <si>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</si>
  <si>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</si>
  <si>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</si>
  <si>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</si>
  <si>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</si>
  <si>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</si>
  <si>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</si>
  <si>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</si>
  <si>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</si>
  <si>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</si>
  <si>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</si>
  <si>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</si>
  <si>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</si>
  <si>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</si>
  <si>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</si>
  <si>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</si>
  <si>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</si>
  <si>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</si>
  <si>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</si>
  <si>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</si>
  <si>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</si>
  <si>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</si>
  <si>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</si>
  <si>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</si>
  <si>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</si>
  <si>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</si>
  <si>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</si>
  <si>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</si>
  <si>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</si>
  <si>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</si>
  <si>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</si>
  <si>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</si>
  <si>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</si>
  <si>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</si>
  <si>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</si>
  <si>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</si>
  <si>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</si>
  <si>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</si>
  <si>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</si>
  <si>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</si>
  <si>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</si>
  <si>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</si>
  <si>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</si>
  <si>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</si>
  <si>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</si>
  <si>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</si>
  <si>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</si>
  <si>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</si>
  <si>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</si>
  <si>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</si>
  <si>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</si>
  <si>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</si>
  <si>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</si>
  <si>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</si>
  <si>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</si>
  <si>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</si>
  <si>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</si>
  <si>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</si>
  <si>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</si>
  <si>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</si>
  <si>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</si>
  <si>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</si>
  <si>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</si>
  <si>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</si>
  <si>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</si>
  <si>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</si>
  <si>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</si>
  <si>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</si>
  <si>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</si>
  <si>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</si>
  <si>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</si>
  <si>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</si>
  <si>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</si>
  <si>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</si>
  <si>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</si>
  <si>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</si>
  <si>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</si>
  <si>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</si>
  <si>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</si>
  <si>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</si>
  <si>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</si>
  <si>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</si>
  <si>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</si>
  <si>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</si>
  <si>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</si>
  <si>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</si>
  <si>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</si>
  <si>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</si>
  <si>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</si>
  <si>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</si>
  <si>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</si>
  <si>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</si>
  <si>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</si>
  <si>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</si>
  <si>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</si>
  <si>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</si>
  <si>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</si>
  <si>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</si>
  <si>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</si>
  <si>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</si>
  <si>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</si>
  <si>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</si>
  <si>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</si>
  <si>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</si>
  <si>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</si>
  <si>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</si>
  <si>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</si>
  <si>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</si>
  <si>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</si>
  <si>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</si>
  <si>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</si>
  <si>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</si>
  <si>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</si>
  <si>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</si>
  <si>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</si>
  <si>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</si>
  <si>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</si>
  <si>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</si>
  <si>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</si>
  <si>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</si>
  <si>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</si>
  <si>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</si>
  <si>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</si>
  <si>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</si>
  <si>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</si>
  <si>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</si>
  <si>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</si>
  <si>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</si>
  <si>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</si>
  <si>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</si>
  <si>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</si>
  <si>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</si>
  <si>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</si>
  <si>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</si>
  <si>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</si>
  <si>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</si>
  <si>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</si>
  <si>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</si>
  <si>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</si>
  <si>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</si>
  <si>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</si>
  <si>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</si>
  <si>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</si>
  <si>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</si>
  <si>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</si>
  <si>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</si>
  <si>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</si>
  <si>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</si>
  <si>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</si>
  <si>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</si>
  <si>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</si>
  <si>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</si>
  <si>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</si>
  <si>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</si>
  <si>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</si>
  <si>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</si>
  <si>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</si>
  <si>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</si>
  <si>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</si>
  <si>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</si>
  <si>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</si>
  <si>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</si>
  <si>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</si>
  <si>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</si>
  <si>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</si>
  <si>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</si>
  <si>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</si>
  <si>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</si>
  <si>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</si>
  <si>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</si>
  <si>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</si>
  <si>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</si>
  <si>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</si>
  <si>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</si>
  <si>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</si>
  <si>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</si>
  <si>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</si>
  <si>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</si>
  <si>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</si>
  <si>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</si>
  <si>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</si>
  <si>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</si>
  <si>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</si>
  <si>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</si>
  <si>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</si>
  <si>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</si>
  <si>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</si>
  <si>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</si>
  <si>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</si>
  <si>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</si>
  <si>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</si>
  <si>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</si>
  <si>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</si>
  <si>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</si>
  <si>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</si>
  <si>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</si>
  <si>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</si>
  <si>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</si>
  <si>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</si>
  <si>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</si>
  <si>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</si>
  <si>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</si>
  <si>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</si>
  <si>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</si>
  <si>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</si>
  <si>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</si>
  <si>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</si>
  <si>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</si>
  <si>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</si>
  <si>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</si>
  <si>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</si>
  <si>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</si>
  <si>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</si>
  <si>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</si>
  <si>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</si>
  <si>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</si>
  <si>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</si>
  <si>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</si>
  <si>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</si>
  <si>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</si>
  <si>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</si>
  <si>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</si>
  <si>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</si>
  <si>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</si>
  <si>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</si>
  <si>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</si>
  <si>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</si>
  <si>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</si>
  <si>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</si>
  <si>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</si>
  <si>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</si>
  <si>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</si>
  <si>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</si>
  <si>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</si>
  <si>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</si>
  <si>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</si>
  <si>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</si>
  <si>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</si>
  <si>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</si>
  <si>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</si>
  <si>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</si>
  <si>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</si>
  <si>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</si>
  <si>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</si>
  <si>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</si>
  <si>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</si>
  <si>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</si>
  <si>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</si>
  <si>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</si>
  <si>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</si>
  <si>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</si>
  <si>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</si>
  <si>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</si>
  <si>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</si>
  <si>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</si>
  <si>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</si>
  <si>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</si>
  <si>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</si>
  <si>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</si>
  <si>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</si>
  <si>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</si>
  <si>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</si>
  <si>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</si>
  <si>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</si>
  <si>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</si>
  <si>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</si>
  <si>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</si>
  <si>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</si>
  <si>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</si>
  <si>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</si>
  <si>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</si>
  <si>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</si>
  <si>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</si>
  <si>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</si>
  <si>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</si>
  <si>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</si>
  <si>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</si>
  <si>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</si>
  <si>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</si>
  <si>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</si>
  <si>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</si>
  <si>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</si>
  <si>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</si>
  <si>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</si>
  <si>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</si>
  <si>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</si>
  <si>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</si>
  <si>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</si>
  <si>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</si>
  <si>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</si>
  <si>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</si>
  <si>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</si>
  <si>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</si>
  <si>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</si>
  <si>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</si>
  <si>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</si>
  <si>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</si>
  <si>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</si>
  <si>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</si>
  <si>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</si>
  <si>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</si>
  <si>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</si>
  <si>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</si>
  <si>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</si>
  <si>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</si>
  <si>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</si>
  <si>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</si>
  <si>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</si>
  <si>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</si>
  <si>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</si>
  <si>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</si>
  <si>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</si>
  <si>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</si>
  <si>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</si>
  <si>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</si>
  <si>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</si>
  <si>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</si>
  <si>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</si>
  <si>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</si>
  <si>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</si>
  <si>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</si>
  <si>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</si>
  <si>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</si>
  <si>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</si>
  <si>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</si>
  <si>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</si>
  <si>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</si>
  <si>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</si>
  <si>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</si>
  <si>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</si>
  <si>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</si>
  <si>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</si>
  <si>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</si>
  <si>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</si>
  <si>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</si>
  <si>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</si>
  <si>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</si>
  <si>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</si>
  <si>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</si>
  <si>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</si>
  <si>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</si>
  <si>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</si>
  <si>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</si>
  <si>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</si>
  <si>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</si>
  <si>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</si>
  <si>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</si>
  <si>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</si>
  <si>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</si>
  <si>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</si>
  <si>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</si>
  <si>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</si>
  <si>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</si>
  <si>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</si>
  <si>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</si>
  <si>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</si>
  <si>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</si>
  <si>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</si>
  <si>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</si>
  <si>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</si>
  <si>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</si>
  <si>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</si>
  <si>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</si>
  <si>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</si>
  <si>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</si>
  <si>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</si>
  <si>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</si>
  <si>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</si>
  <si>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</si>
  <si>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</si>
  <si>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</si>
  <si>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</si>
  <si>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</si>
  <si>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</si>
  <si>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</si>
  <si>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</si>
  <si>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</si>
  <si>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</si>
  <si>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</si>
  <si>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</si>
  <si>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</si>
  <si>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</si>
  <si>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</si>
  <si>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</si>
  <si>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</si>
  <si>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</si>
  <si>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</si>
  <si>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</si>
  <si>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</si>
  <si>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</si>
  <si>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</si>
  <si>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</si>
  <si>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</si>
  <si>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</si>
  <si>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</si>
  <si>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</si>
  <si>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</si>
  <si>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</si>
  <si>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</si>
  <si>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</si>
  <si>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</si>
  <si>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</si>
  <si>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</si>
  <si>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</si>
  <si>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</si>
  <si>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</si>
  <si>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</si>
  <si>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</si>
  <si>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</si>
  <si>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</si>
  <si>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</si>
  <si>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</si>
  <si>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</si>
  <si>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</si>
  <si>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</si>
  <si>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</si>
  <si>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</si>
  <si>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</si>
  <si>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</si>
  <si>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</si>
  <si>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</si>
  <si>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</si>
  <si>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</si>
  <si>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</si>
  <si>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</si>
  <si>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</si>
  <si>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</si>
  <si>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</si>
  <si>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</si>
  <si>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</si>
  <si>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</si>
  <si>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</si>
  <si>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</si>
  <si>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</si>
  <si>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</si>
  <si>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</si>
  <si>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</si>
  <si>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</si>
  <si>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</si>
  <si>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</si>
  <si>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</si>
  <si>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</si>
  <si>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</si>
  <si>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</si>
  <si>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</si>
  <si>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</si>
  <si>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</si>
  <si>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</si>
  <si>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</si>
  <si>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</si>
  <si>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</si>
  <si>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</si>
  <si>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</si>
  <si>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</si>
  <si>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</si>
  <si>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</si>
  <si>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</si>
  <si>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</si>
  <si>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</si>
  <si>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</si>
  <si>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</si>
  <si>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</si>
  <si>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</si>
  <si>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</si>
  <si>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</si>
  <si>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</si>
  <si>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</si>
  <si>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</si>
  <si>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</si>
  <si>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</si>
  <si>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</si>
  <si>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</si>
  <si>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</si>
  <si>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</si>
  <si>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</si>
  <si>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</si>
  <si>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</si>
  <si>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</si>
  <si>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</si>
  <si>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</si>
  <si>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</si>
  <si>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</si>
  <si>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</si>
  <si>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</si>
  <si>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</si>
  <si>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</si>
  <si>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</si>
  <si>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</si>
  <si>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</si>
  <si>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</si>
  <si>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</si>
  <si>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</si>
  <si>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</si>
  <si>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</si>
  <si>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</si>
  <si>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</si>
  <si>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</si>
  <si>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</si>
  <si>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</si>
  <si>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</si>
  <si>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</si>
  <si>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</si>
  <si>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</si>
  <si>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</si>
  <si>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</si>
  <si>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</si>
  <si>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</si>
  <si>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</si>
  <si>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</si>
  <si>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</si>
  <si>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</si>
  <si>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</si>
  <si>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</si>
  <si>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</si>
  <si>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</si>
  <si>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</si>
  <si>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</si>
  <si>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</si>
  <si>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</si>
  <si>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</si>
  <si>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</si>
  <si>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</si>
  <si>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</si>
  <si>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</si>
  <si>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</si>
  <si>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</si>
  <si>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</si>
  <si>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</si>
  <si>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</si>
  <si>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</si>
  <si>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</si>
  <si>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</si>
  <si>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</si>
  <si>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</si>
  <si>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</si>
  <si>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</si>
  <si>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</si>
  <si>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</si>
  <si>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</si>
  <si>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</si>
  <si>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</si>
  <si>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</si>
  <si>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</si>
  <si>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</si>
  <si>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</si>
  <si>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</si>
  <si>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</si>
  <si>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</si>
  <si>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</si>
  <si>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</si>
  <si>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</si>
  <si>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</si>
  <si>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</si>
  <si>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</si>
  <si>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</si>
  <si>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</si>
  <si>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</si>
  <si>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</si>
  <si>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</si>
  <si>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</si>
  <si>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</si>
  <si>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</si>
  <si>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</si>
  <si>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</si>
  <si>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</si>
  <si>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</si>
  <si>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</si>
  <si>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</si>
  <si>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</si>
  <si>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</si>
  <si>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</si>
  <si>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</si>
  <si>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</si>
  <si>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</si>
  <si>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</si>
  <si>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</si>
  <si>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</si>
  <si>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</si>
  <si>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</si>
  <si>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</si>
  <si>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</si>
  <si>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</si>
  <si>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</si>
  <si>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</si>
  <si>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</si>
  <si>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</si>
  <si>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</si>
  <si>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</si>
  <si>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</si>
  <si>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</si>
  <si>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</si>
  <si>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</si>
  <si>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</si>
  <si>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</si>
  <si>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</si>
  <si>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</si>
  <si>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</si>
  <si>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</si>
  <si>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</si>
  <si>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</si>
  <si>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</si>
  <si>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</si>
  <si>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</si>
  <si>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</si>
  <si>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</si>
  <si>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</si>
  <si>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</si>
  <si>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</si>
  <si>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</si>
  <si>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</si>
  <si>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</si>
  <si>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</si>
  <si>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</si>
  <si>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</si>
  <si>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</si>
  <si>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</si>
  <si>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</si>
  <si>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</si>
  <si>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</si>
  <si>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</si>
  <si>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</si>
  <si>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</si>
  <si>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</si>
  <si>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</si>
  <si>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</si>
  <si>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</si>
  <si>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</si>
  <si>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</si>
  <si>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</si>
  <si>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</si>
  <si>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</si>
  <si>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</si>
  <si>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</si>
  <si>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</si>
  <si>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</si>
  <si>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</si>
  <si>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</si>
  <si>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</si>
  <si>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</si>
  <si>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</si>
  <si>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</si>
  <si>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</si>
  <si>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</si>
  <si>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</si>
  <si>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</si>
  <si>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</si>
  <si>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</si>
  <si>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</si>
  <si>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</si>
  <si>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</si>
  <si>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</si>
  <si>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</si>
  <si>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</si>
  <si>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</si>
  <si>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</si>
  <si>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</si>
  <si>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</si>
  <si>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</si>
  <si>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</si>
  <si>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</si>
  <si>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</si>
  <si>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</si>
  <si>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</si>
  <si>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</si>
  <si>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</si>
  <si>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</si>
  <si>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</si>
  <si>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</si>
  <si>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</si>
  <si>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</si>
  <si>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</si>
  <si>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</si>
  <si>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</si>
  <si>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</si>
  <si>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</si>
  <si>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</si>
  <si>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</si>
  <si>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</si>
  <si>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</si>
  <si>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</si>
  <si>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</si>
  <si>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</si>
  <si>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</si>
  <si>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</si>
  <si>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</si>
  <si>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</si>
  <si>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</si>
  <si>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</si>
  <si>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</si>
  <si>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</si>
  <si>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</si>
  <si>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</si>
  <si>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</si>
  <si>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</si>
  <si>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</si>
  <si>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</si>
  <si>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</si>
  <si>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</si>
  <si>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</si>
  <si>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</si>
  <si>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</si>
  <si>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</si>
  <si>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</si>
  <si>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</si>
  <si>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</si>
  <si>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</si>
  <si>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</si>
  <si>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</si>
  <si>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</si>
  <si>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</si>
  <si>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</si>
  <si>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</si>
  <si>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</si>
  <si>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</si>
  <si>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</si>
  <si>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</si>
  <si>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</si>
  <si>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</si>
  <si>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</si>
  <si>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</si>
  <si>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</si>
  <si>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</si>
  <si>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</si>
  <si>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</si>
  <si>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</si>
  <si>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</si>
  <si>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</si>
  <si>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</si>
  <si>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</si>
  <si>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</si>
  <si>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</si>
  <si>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</si>
  <si>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</si>
  <si>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</si>
  <si>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</si>
  <si>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</si>
  <si>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</si>
  <si>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</si>
  <si>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</si>
  <si>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</si>
  <si>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</si>
  <si>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</si>
  <si>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</si>
  <si>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</si>
  <si>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</si>
  <si>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</si>
  <si>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</si>
  <si>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</si>
  <si>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</si>
  <si>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</si>
  <si>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</si>
  <si>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</si>
  <si>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</si>
  <si>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</si>
  <si>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</si>
  <si>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</si>
  <si>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</si>
  <si>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</si>
  <si>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</si>
  <si>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</si>
  <si>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</si>
  <si>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</si>
  <si>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</si>
  <si>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</si>
  <si>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</si>
  <si>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</si>
  <si>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</si>
  <si>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</si>
  <si>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</si>
  <si>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</si>
  <si>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</si>
  <si>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</si>
  <si>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</si>
  <si>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</si>
  <si>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</si>
  <si>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</si>
  <si>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</si>
  <si>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</si>
  <si>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</si>
  <si>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</si>
  <si>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</si>
  <si>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</si>
  <si>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</si>
  <si>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</si>
  <si>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</si>
  <si>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</si>
  <si>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</si>
  <si>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</si>
  <si>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</si>
  <si>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</si>
  <si>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</si>
  <si>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</si>
  <si>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</si>
  <si>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</si>
  <si>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</si>
  <si>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</si>
  <si>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</si>
  <si>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</si>
  <si>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</si>
  <si>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</si>
  <si>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</si>
  <si>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</si>
  <si>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</si>
  <si>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</si>
  <si>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</si>
  <si>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</si>
  <si>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</si>
  <si>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</si>
  <si>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</si>
  <si>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</si>
  <si>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</si>
  <si>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</si>
  <si>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</si>
  <si>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</si>
  <si>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</si>
  <si>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</si>
  <si>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</si>
  <si>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</si>
  <si>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</si>
  <si>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</si>
  <si>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</si>
  <si>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</si>
  <si>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</si>
  <si>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</si>
  <si>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</si>
  <si>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</si>
  <si>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</si>
  <si>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</si>
  <si>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</si>
  <si>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</si>
  <si>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</si>
  <si>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</si>
  <si>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</si>
  <si>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</si>
  <si>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</si>
  <si>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</si>
  <si>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</si>
  <si>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</si>
  <si>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</si>
  <si>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</si>
  <si>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</si>
  <si>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</si>
  <si>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</si>
  <si>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</si>
  <si>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</si>
  <si>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</si>
  <si>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</si>
  <si>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</si>
  <si>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</si>
  <si>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</si>
  <si>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</si>
  <si>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</si>
  <si>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</si>
  <si>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</si>
  <si>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</si>
  <si>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</si>
  <si>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</si>
  <si>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</si>
  <si>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</si>
  <si>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</si>
  <si>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</si>
  <si>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</si>
  <si>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</si>
  <si>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</si>
  <si>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</si>
  <si>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</si>
  <si>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</si>
  <si>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</si>
  <si>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</si>
  <si>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</si>
  <si>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</si>
  <si>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</si>
  <si>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</si>
  <si>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</si>
  <si>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</si>
  <si>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</si>
  <si>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</si>
  <si>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</si>
  <si>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</si>
  <si>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</si>
  <si>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</si>
  <si>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</si>
  <si>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</si>
  <si>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</si>
  <si>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</si>
  <si>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</si>
  <si>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</si>
  <si>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</si>
  <si>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</si>
  <si>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</si>
  <si>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</si>
  <si>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</si>
  <si>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</si>
  <si>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</si>
  <si>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</si>
  <si>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</si>
  <si>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</si>
  <si>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</si>
  <si>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</si>
  <si>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</si>
  <si>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</si>
  <si>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</si>
  <si>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</si>
  <si>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</si>
  <si>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</si>
  <si>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</si>
  <si>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</si>
  <si>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</si>
  <si>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</si>
  <si>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</si>
  <si>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</si>
  <si>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</si>
  <si>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</si>
  <si>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</si>
  <si>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</si>
  <si>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</si>
  <si>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</si>
  <si>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</si>
  <si>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</si>
  <si>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</si>
  <si>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</si>
  <si>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</si>
  <si>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</si>
  <si>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</si>
  <si>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</si>
  <si>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</si>
  <si>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</si>
  <si>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</si>
  <si>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</si>
  <si>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</si>
  <si>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</si>
  <si>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</si>
  <si>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</si>
  <si>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</si>
  <si>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</si>
  <si>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</si>
  <si>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</si>
  <si>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</si>
  <si>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</si>
  <si>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</si>
  <si>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</si>
  <si>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</si>
  <si>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</si>
  <si>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</si>
  <si>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</si>
  <si>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</si>
  <si>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</si>
  <si>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</si>
  <si>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</si>
  <si>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</si>
  <si>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</si>
  <si>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</si>
  <si>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</si>
  <si>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</si>
  <si>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</si>
  <si>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</si>
  <si>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</si>
  <si>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</si>
  <si>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</si>
  <si>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</si>
  <si>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</si>
  <si>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</si>
  <si>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</si>
  <si>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</si>
  <si>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</si>
  <si>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</si>
  <si>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</si>
  <si>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</si>
  <si>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</si>
  <si>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</si>
  <si>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</si>
  <si>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</si>
  <si>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</si>
  <si>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</si>
  <si>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</si>
  <si>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</si>
  <si>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</si>
  <si>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</si>
  <si>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</si>
  <si>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</si>
  <si>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</si>
  <si>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</si>
  <si>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</si>
  <si>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</si>
  <si>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</si>
  <si>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</si>
  <si>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</si>
  <si>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</si>
  <si>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</si>
  <si>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</si>
  <si>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</si>
  <si>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</si>
  <si>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</si>
  <si>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</si>
  <si>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</si>
  <si>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</si>
  <si>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</si>
  <si>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</si>
  <si>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</si>
  <si>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</si>
  <si>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</si>
  <si>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</si>
  <si>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</si>
  <si>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</si>
  <si>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</si>
  <si>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</si>
  <si>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</si>
  <si>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</si>
  <si>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</si>
  <si>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</si>
  <si>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</si>
  <si>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</si>
  <si>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</si>
  <si>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</si>
  <si>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</si>
  <si>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</si>
  <si>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</si>
  <si>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</si>
  <si>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</si>
  <si>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</si>
  <si>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</si>
  <si>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</si>
  <si>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</si>
  <si>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</si>
  <si>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</si>
  <si>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</si>
  <si>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</si>
  <si>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</si>
  <si>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</si>
  <si>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</si>
  <si>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</si>
  <si>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</si>
  <si>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</si>
  <si>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</si>
  <si>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</si>
  <si>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</si>
  <si>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</si>
  <si>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</si>
  <si>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</si>
  <si>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</si>
  <si>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</si>
  <si>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</si>
  <si>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</si>
  <si>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</si>
  <si>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</si>
  <si>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</si>
  <si>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</si>
  <si>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</si>
  <si>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</si>
  <si>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</si>
  <si>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</si>
  <si>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</si>
  <si>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</si>
  <si>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</si>
  <si>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</si>
  <si>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</si>
  <si>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</si>
  <si>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</si>
  <si>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</si>
  <si>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</si>
  <si>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</si>
  <si>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</si>
  <si>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</si>
  <si>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</si>
  <si>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</si>
  <si>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</si>
  <si>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</si>
  <si>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</si>
  <si>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</si>
  <si>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</si>
  <si>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</si>
  <si>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</si>
  <si>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</si>
  <si>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</si>
  <si>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</si>
  <si>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</si>
  <si>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</si>
  <si>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</si>
  <si>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</si>
  <si>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</si>
  <si>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</si>
  <si>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</si>
  <si>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</si>
  <si>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</si>
  <si>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</si>
  <si>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</si>
  <si>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</si>
  <si>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</si>
  <si>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</si>
  <si>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</si>
  <si>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</si>
  <si>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</si>
  <si>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</si>
  <si>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</si>
  <si>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</si>
  <si>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</si>
  <si>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</si>
  <si>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</si>
  <si>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</si>
  <si>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</si>
  <si>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</si>
  <si>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</si>
  <si>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</si>
  <si>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</si>
  <si>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</si>
  <si>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</si>
  <si>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</si>
  <si>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</si>
  <si>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</si>
  <si>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</si>
  <si>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</si>
  <si>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</si>
  <si>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</si>
  <si>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</si>
  <si>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</si>
  <si>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</si>
  <si>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</si>
  <si>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</si>
  <si>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</si>
  <si>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</si>
  <si>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</si>
  <si>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</si>
  <si>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</si>
  <si>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</si>
  <si>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</si>
  <si>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</si>
  <si>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</si>
  <si>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</si>
  <si>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</si>
  <si>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</si>
  <si>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</si>
  <si>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</si>
  <si>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</si>
  <si>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</si>
  <si>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</si>
  <si>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</si>
  <si>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</si>
  <si>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</si>
  <si>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</si>
  <si>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</si>
  <si>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</si>
  <si>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</si>
  <si>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</si>
  <si>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</si>
  <si>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</si>
  <si>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</si>
  <si>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</si>
  <si>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</si>
  <si>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</si>
  <si>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</si>
  <si>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</si>
  <si>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</si>
  <si>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</si>
  <si>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</si>
  <si>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</si>
  <si>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</si>
  <si>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</si>
  <si>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</si>
  <si>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</si>
  <si>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</si>
  <si>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</si>
  <si>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</si>
  <si>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</si>
  <si>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</si>
  <si>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</si>
  <si>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</si>
  <si>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</si>
  <si>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</si>
  <si>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</si>
  <si>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</si>
  <si>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</si>
  <si>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</si>
  <si>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</si>
  <si>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</si>
  <si>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</si>
  <si>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</si>
  <si>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</si>
  <si>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</si>
  <si>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</si>
  <si>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</si>
  <si>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</si>
  <si>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</si>
  <si>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</si>
  <si>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</si>
  <si>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</si>
  <si>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</si>
  <si>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</si>
  <si>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</si>
  <si>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</si>
  <si>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</si>
  <si>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</si>
  <si>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</si>
  <si>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</si>
  <si>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</si>
  <si>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</si>
  <si>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</si>
  <si>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</si>
  <si>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</si>
  <si>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</si>
  <si>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</si>
  <si>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</si>
  <si>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</si>
  <si>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</si>
  <si>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</si>
  <si>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</si>
  <si>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</si>
  <si>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</si>
  <si>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</si>
  <si>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</si>
  <si>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</si>
  <si>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</si>
  <si>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</si>
  <si>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</si>
  <si>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</si>
  <si>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</si>
  <si>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</si>
  <si>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</si>
  <si>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</si>
  <si>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</si>
  <si>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</si>
  <si>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</si>
  <si>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</si>
  <si>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</si>
  <si>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</si>
  <si>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</si>
  <si>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</si>
  <si>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</si>
  <si>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</si>
  <si>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</si>
  <si>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</si>
  <si>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</si>
  <si>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</si>
  <si>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</si>
  <si>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</si>
  <si>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</si>
  <si>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</si>
  <si>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</si>
  <si>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</si>
  <si>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</si>
  <si>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</si>
  <si>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</si>
  <si>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</si>
  <si>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</si>
  <si>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</si>
  <si>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</si>
  <si>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</si>
  <si>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</si>
  <si>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</si>
  <si>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</si>
  <si>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</si>
  <si>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</si>
  <si>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</si>
  <si>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</si>
  <si>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</si>
  <si>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</si>
  <si>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</si>
  <si>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</si>
  <si>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</si>
  <si>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</si>
  <si>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</si>
  <si>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</si>
  <si>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</si>
  <si>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</si>
  <si>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</si>
  <si>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</si>
  <si>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</si>
  <si>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</si>
  <si>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</si>
  <si>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</si>
  <si>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</si>
  <si>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</si>
  <si>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</si>
  <si>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</si>
  <si>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</si>
  <si>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</si>
  <si>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</si>
  <si>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</si>
  <si>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</si>
  <si>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</si>
  <si>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</si>
  <si>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</si>
  <si>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</si>
  <si>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</si>
  <si>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</si>
  <si>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</si>
  <si>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</si>
  <si>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</si>
  <si>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</si>
  <si>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</si>
  <si>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</si>
  <si>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</si>
  <si>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</si>
  <si>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</si>
  <si>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</si>
  <si>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</si>
  <si>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</si>
  <si>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</si>
  <si>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</si>
  <si>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</si>
  <si>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</si>
  <si>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</si>
  <si>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</si>
  <si>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</si>
  <si>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</si>
  <si>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</si>
  <si>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</si>
  <si>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</si>
  <si>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</si>
  <si>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</si>
  <si>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</si>
  <si>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</si>
  <si>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</si>
  <si>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</si>
  <si>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</si>
  <si>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</si>
  <si>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</si>
  <si>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</si>
  <si>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</si>
  <si>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</si>
  <si>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</si>
  <si>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</si>
  <si>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</si>
  <si>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</si>
  <si>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</si>
  <si>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</si>
  <si>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</si>
  <si>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</si>
  <si>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</si>
  <si>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</si>
  <si>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</si>
  <si>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</si>
  <si>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</si>
  <si>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</si>
  <si>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</si>
  <si>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</si>
  <si>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</si>
  <si>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</si>
  <si>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</si>
  <si>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</si>
  <si>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</si>
  <si>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</si>
  <si>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</si>
  <si>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</si>
  <si>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</si>
  <si>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</si>
  <si>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</si>
  <si>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</si>
  <si>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</si>
  <si>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</si>
  <si>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</si>
  <si>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</si>
  <si>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</si>
  <si>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</si>
  <si>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</si>
  <si>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</si>
  <si>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</si>
  <si>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</si>
  <si>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</si>
  <si>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</si>
  <si>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</si>
  <si>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</si>
  <si>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</si>
  <si>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</si>
  <si>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</si>
  <si>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</si>
  <si>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</si>
  <si>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</si>
  <si>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</si>
  <si>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</si>
  <si>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</si>
  <si>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</si>
  <si>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</si>
  <si>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</si>
  <si>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</si>
  <si>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</si>
  <si>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</si>
  <si>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</si>
  <si>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</si>
  <si>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</si>
  <si>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</si>
  <si>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</si>
  <si>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</si>
  <si>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</si>
  <si>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</si>
  <si>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</si>
  <si>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</si>
  <si>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</si>
  <si>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</si>
  <si>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</si>
  <si>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</si>
  <si>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</si>
  <si>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</si>
  <si>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</si>
  <si>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</si>
  <si>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</si>
  <si>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</si>
  <si>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</si>
  <si>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</si>
  <si>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</si>
  <si>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</si>
  <si>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</si>
  <si>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</si>
  <si>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</si>
  <si>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</si>
  <si>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</si>
  <si>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</si>
  <si>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</si>
  <si>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</si>
  <si>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</si>
  <si>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</si>
  <si>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</si>
  <si>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</si>
  <si>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</si>
  <si>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</si>
  <si>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</si>
  <si>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</si>
  <si>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</si>
  <si>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</si>
  <si>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</si>
  <si>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</si>
  <si>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</si>
  <si>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</si>
  <si>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</si>
  <si>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</si>
  <si>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</si>
  <si>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</si>
  <si>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</si>
  <si>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</si>
  <si>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</si>
  <si>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</si>
  <si>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</si>
  <si>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</si>
  <si>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</si>
  <si>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</si>
  <si>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</si>
  <si>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</si>
  <si>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</si>
  <si>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</si>
  <si>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</si>
  <si>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</si>
  <si>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</si>
  <si>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</si>
  <si>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</si>
  <si>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</si>
  <si>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</si>
  <si>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</si>
  <si>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</si>
  <si>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</si>
  <si>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</si>
  <si>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</si>
  <si>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</si>
  <si>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</si>
  <si>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</si>
  <si>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</si>
  <si>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</si>
  <si>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</si>
  <si>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</si>
  <si>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</si>
  <si>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</si>
  <si>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</si>
  <si>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</si>
  <si>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</si>
  <si>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</si>
  <si>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</si>
  <si>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</si>
  <si>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</si>
  <si>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</si>
  <si>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</si>
  <si>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</si>
  <si>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</si>
  <si>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</si>
  <si>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</si>
  <si>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</si>
  <si>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</si>
  <si>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</si>
  <si>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</si>
  <si>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</si>
  <si>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</si>
  <si>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</si>
  <si>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</si>
  <si>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</si>
  <si>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</si>
  <si>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</si>
  <si>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</si>
  <si>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</si>
  <si>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</si>
  <si>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</si>
  <si>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</si>
  <si>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</si>
  <si>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</si>
  <si>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</si>
  <si>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</si>
  <si>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</si>
  <si>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</si>
  <si>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</si>
  <si>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</si>
  <si>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</si>
  <si>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</si>
  <si>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</si>
  <si>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</si>
  <si>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</si>
  <si>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</si>
  <si>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</si>
  <si>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</si>
  <si>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</si>
  <si>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</si>
  <si>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</si>
  <si>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</si>
  <si>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</si>
  <si>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</si>
  <si>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</si>
  <si>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</si>
  <si>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</si>
  <si>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</si>
  <si>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</si>
  <si>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</si>
  <si>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</si>
  <si>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</si>
  <si>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</si>
  <si>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</si>
  <si>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</si>
  <si>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</si>
  <si>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</si>
  <si>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</si>
  <si>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</si>
  <si>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</si>
  <si>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</si>
  <si>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</si>
  <si>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</si>
  <si>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</si>
  <si>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</si>
  <si>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</si>
  <si>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</si>
  <si>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</si>
  <si>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</si>
  <si>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</si>
  <si>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</si>
  <si>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</si>
  <si>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</si>
  <si>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</si>
  <si>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</si>
  <si>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</si>
  <si>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</si>
  <si>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</si>
  <si>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</si>
  <si>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</si>
  <si>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</si>
  <si>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</si>
  <si>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</si>
  <si>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</si>
  <si>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</si>
  <si>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</si>
  <si>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</si>
  <si>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</si>
  <si>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</si>
  <si>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</si>
  <si>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</si>
  <si>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</si>
  <si>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</si>
  <si>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</si>
  <si>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</si>
  <si>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</si>
  <si>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</si>
  <si>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</si>
  <si>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</si>
  <si>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</si>
  <si>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</si>
  <si>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</si>
  <si>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</si>
  <si>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</si>
  <si>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</si>
  <si>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</si>
  <si>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</si>
  <si>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</si>
  <si>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</si>
  <si>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</si>
  <si>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</si>
  <si>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</si>
  <si>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</si>
  <si>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</si>
  <si>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</si>
  <si>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</si>
  <si>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</si>
  <si>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</si>
  <si>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</si>
  <si>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</si>
  <si>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</si>
  <si>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</si>
  <si>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</si>
  <si>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</si>
  <si>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</si>
  <si>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</si>
  <si>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</si>
  <si>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</si>
  <si>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</si>
  <si>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</si>
  <si>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</si>
  <si>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</si>
  <si>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</si>
  <si>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</si>
  <si>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</si>
  <si>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</si>
  <si>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</si>
  <si>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</si>
  <si>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</si>
  <si>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</si>
  <si>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</si>
  <si>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</si>
  <si>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</si>
  <si>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</si>
  <si>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</si>
  <si>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</si>
  <si>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</si>
  <si>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</si>
  <si>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</si>
  <si>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</si>
  <si>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</si>
  <si>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</si>
  <si>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</si>
  <si>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</si>
  <si>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</si>
  <si>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</si>
  <si>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</si>
  <si>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</si>
  <si>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</si>
  <si>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</si>
  <si>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</si>
  <si>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</si>
  <si>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</si>
  <si>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</si>
  <si>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</si>
  <si>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</si>
  <si>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</si>
  <si>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</si>
  <si>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</si>
  <si>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</si>
  <si>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</si>
  <si>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</si>
  <si>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</si>
  <si>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</si>
  <si>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</si>
  <si>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</si>
  <si>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</si>
  <si>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</si>
  <si>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</si>
  <si>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</si>
  <si>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</si>
  <si>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</si>
  <si>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</si>
  <si>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</si>
  <si>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</si>
  <si>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</si>
  <si>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</si>
  <si>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</si>
  <si>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</si>
  <si>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</si>
  <si>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</si>
  <si>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</si>
  <si>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</si>
  <si>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</si>
  <si>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</si>
  <si>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</si>
  <si>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</si>
  <si>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</si>
  <si>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</si>
  <si>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</si>
  <si>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</si>
  <si>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</si>
  <si>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</si>
  <si>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</si>
  <si>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</si>
  <si>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</si>
  <si>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</si>
  <si>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</si>
  <si>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</si>
  <si>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</si>
  <si>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</si>
  <si>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</si>
  <si>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</si>
  <si>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</si>
  <si>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</si>
  <si>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</si>
  <si>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</si>
  <si>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</si>
  <si>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</si>
  <si>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</si>
  <si>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</si>
  <si>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</si>
  <si>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</si>
  <si>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</si>
  <si>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</si>
  <si>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</si>
  <si>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</si>
  <si>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</si>
  <si>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</si>
  <si>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</si>
  <si>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</si>
  <si>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</si>
  <si>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</si>
  <si>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</si>
  <si>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</si>
  <si>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</si>
  <si>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</si>
  <si>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</si>
  <si>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</si>
  <si>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</si>
  <si>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</si>
  <si>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</si>
  <si>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</si>
  <si>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</si>
  <si>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</si>
  <si>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</si>
  <si>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</si>
  <si>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</si>
  <si>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</si>
  <si>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</si>
  <si>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</si>
  <si>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</si>
  <si>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</si>
  <si>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</si>
  <si>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</si>
  <si>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</si>
  <si>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</si>
  <si>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</si>
  <si>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</si>
  <si>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</si>
  <si>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</si>
  <si>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</si>
  <si>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</si>
  <si>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</si>
  <si>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</si>
  <si>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</si>
  <si>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</si>
  <si>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</si>
  <si>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</si>
  <si>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</si>
  <si>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</si>
  <si>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</si>
  <si>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</si>
  <si>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</si>
  <si>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</si>
  <si>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</si>
  <si>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</si>
  <si>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</si>
  <si>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</si>
  <si>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</si>
  <si>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</si>
  <si>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</si>
  <si>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</si>
  <si>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</si>
  <si>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</si>
  <si>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</si>
  <si>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</si>
  <si>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</si>
  <si>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</si>
  <si>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</si>
  <si>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</si>
  <si>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</si>
  <si>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</si>
  <si>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</si>
  <si>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</si>
  <si>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</si>
  <si>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</si>
  <si>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</si>
  <si>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</si>
  <si>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</si>
  <si>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</si>
  <si>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</si>
  <si>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</si>
  <si>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</si>
  <si>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</si>
  <si>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</si>
  <si>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</si>
  <si>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</si>
  <si>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</si>
  <si>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</si>
  <si>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</si>
  <si>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</si>
  <si>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</si>
  <si>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</si>
  <si>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</si>
  <si>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</si>
  <si>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</si>
  <si>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</si>
  <si>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</si>
  <si>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</si>
  <si>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</si>
  <si>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</si>
  <si>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</si>
  <si>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</si>
  <si>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</si>
  <si>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</si>
  <si>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</si>
  <si>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</si>
  <si>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</si>
  <si>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</si>
  <si>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</si>
  <si>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</si>
  <si>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</si>
  <si>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</si>
  <si>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</si>
  <si>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</si>
  <si>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</si>
  <si>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</si>
  <si>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</si>
  <si>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</si>
  <si>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</si>
  <si>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</si>
  <si>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</si>
  <si>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</si>
  <si>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</si>
  <si>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</si>
  <si>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</si>
  <si>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</si>
  <si>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</si>
  <si>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</si>
  <si>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</si>
  <si>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</si>
  <si>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</si>
  <si>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</si>
  <si>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</si>
  <si>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</si>
  <si>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</si>
  <si>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</si>
  <si>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</si>
  <si>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</si>
  <si>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</si>
  <si>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</si>
  <si>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</si>
  <si>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</si>
  <si>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</si>
  <si>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</si>
  <si>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</si>
  <si>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</si>
  <si>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</si>
  <si>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</si>
  <si>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</si>
  <si>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</si>
  <si>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</si>
  <si>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</si>
  <si>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</si>
  <si>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</si>
  <si>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</si>
  <si>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</si>
  <si>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</si>
  <si>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</si>
  <si>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</si>
  <si>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</si>
  <si>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</si>
  <si>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</si>
  <si>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</si>
  <si>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</si>
  <si>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</si>
  <si>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</si>
  <si>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</si>
  <si>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</si>
  <si>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</si>
  <si>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</si>
  <si>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</si>
  <si>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</si>
  <si>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</si>
  <si>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</si>
  <si>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</si>
  <si>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</si>
  <si>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</si>
  <si>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</si>
  <si>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</si>
  <si>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</si>
  <si>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</si>
  <si>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</si>
  <si>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</si>
  <si>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</si>
  <si>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</si>
  <si>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</si>
  <si>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</si>
  <si>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</si>
  <si>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</si>
  <si>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</si>
  <si>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</si>
  <si>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</si>
  <si>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</si>
  <si>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</si>
  <si>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</si>
  <si>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</si>
  <si>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</si>
  <si>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</si>
  <si>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</si>
  <si>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</si>
  <si>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</si>
  <si>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</si>
  <si>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</si>
  <si>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</si>
  <si>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</si>
  <si>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</si>
  <si>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</si>
  <si>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</si>
  <si>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</si>
  <si>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</si>
  <si>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</si>
  <si>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</si>
  <si>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</si>
  <si>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</si>
  <si>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</si>
  <si>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</si>
  <si>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</si>
  <si>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</si>
  <si>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</si>
  <si>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</si>
  <si>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</si>
  <si>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</si>
  <si>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</si>
  <si>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</si>
  <si>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</si>
  <si>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</si>
  <si>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</si>
  <si>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</si>
  <si>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</si>
  <si>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</si>
  <si>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</si>
  <si>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</si>
  <si>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</si>
  <si>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</si>
  <si>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</si>
  <si>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</si>
  <si>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</si>
  <si>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</si>
  <si>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</si>
  <si>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</si>
  <si>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</si>
  <si>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</si>
  <si>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</si>
  <si>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</si>
  <si>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</si>
  <si>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</si>
  <si>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</si>
  <si>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</si>
  <si>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</si>
  <si>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</si>
  <si>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</si>
  <si>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</si>
  <si>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</si>
  <si>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</si>
  <si>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</si>
  <si>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</si>
  <si>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</si>
  <si>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</si>
  <si>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</si>
  <si>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</si>
  <si>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</si>
  <si>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</si>
  <si>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</si>
  <si>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</si>
  <si>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</si>
  <si>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</si>
  <si>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</si>
  <si>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</si>
  <si>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</si>
  <si>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</si>
  <si>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</si>
  <si>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</si>
  <si>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</si>
  <si>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</si>
  <si>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</si>
  <si>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</si>
  <si>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</si>
  <si>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</si>
  <si>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</si>
  <si>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</si>
  <si>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</si>
  <si>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</si>
  <si>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</si>
  <si>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</si>
  <si>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</si>
  <si>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</si>
  <si>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</si>
  <si>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</si>
  <si>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</si>
  <si>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</si>
  <si>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</si>
  <si>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</si>
  <si>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</si>
  <si>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</si>
  <si>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</si>
  <si>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</si>
  <si>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</si>
  <si>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</si>
  <si>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</si>
  <si>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</si>
  <si>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</si>
  <si>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</si>
  <si>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</si>
  <si>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</si>
  <si>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</si>
  <si>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</si>
  <si>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</si>
  <si>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</si>
  <si>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</si>
  <si>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</si>
  <si>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</si>
  <si>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</si>
  <si>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</si>
  <si>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</si>
  <si>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</si>
  <si>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</si>
  <si>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</si>
  <si>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</si>
  <si>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</si>
  <si>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</si>
  <si>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</si>
  <si>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</si>
  <si>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</si>
  <si>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</si>
  <si>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</si>
  <si>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</si>
  <si>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</si>
  <si>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</si>
  <si>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</si>
  <si>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</si>
  <si>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</si>
  <si>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</si>
  <si>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</si>
  <si>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</si>
  <si>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</si>
  <si>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</si>
  <si>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</si>
  <si>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</si>
  <si>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</si>
  <si>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</si>
  <si>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</si>
  <si>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</si>
  <si>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</si>
  <si>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</si>
  <si>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</si>
  <si>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</si>
  <si>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</si>
  <si>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</si>
  <si>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</si>
  <si>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</si>
  <si>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</si>
  <si>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</si>
  <si>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</si>
  <si>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</si>
  <si>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</si>
  <si>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</si>
  <si>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</si>
  <si>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</si>
  <si>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</si>
  <si>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</si>
  <si>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</si>
  <si>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</si>
  <si>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</si>
  <si>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</si>
  <si>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</si>
  <si>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</si>
  <si>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</si>
  <si>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</si>
  <si>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</si>
  <si>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</si>
  <si>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</si>
  <si>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</si>
  <si>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</si>
  <si>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</si>
  <si>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</si>
  <si>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</si>
  <si>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</si>
  <si>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</si>
  <si>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</si>
  <si>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</si>
  <si>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</si>
  <si>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</si>
  <si>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</si>
  <si>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</si>
  <si>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</si>
  <si>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</si>
  <si>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</si>
  <si>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</si>
  <si>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</si>
  <si>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</si>
  <si>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</si>
  <si>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</si>
  <si>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</si>
  <si>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</si>
  <si>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</si>
  <si>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</si>
  <si>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</si>
  <si>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</si>
  <si>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</si>
  <si>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</si>
  <si>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</si>
  <si>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</si>
  <si>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</si>
  <si>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</si>
  <si>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</si>
  <si>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</si>
  <si>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</si>
  <si>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</si>
  <si>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</si>
  <si>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</si>
  <si>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</si>
  <si>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</si>
  <si>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</si>
  <si>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</si>
  <si>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</si>
  <si>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</si>
  <si>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</si>
  <si>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</si>
  <si>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</si>
  <si>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</si>
  <si>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</si>
  <si>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</si>
  <si>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</si>
  <si>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</si>
  <si>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</si>
  <si>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</si>
  <si>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</si>
  <si>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</si>
  <si>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</si>
  <si>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</si>
  <si>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</si>
  <si>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</si>
  <si>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</si>
  <si>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</si>
  <si>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</si>
  <si>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</si>
  <si>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</si>
  <si>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</si>
  <si>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</si>
  <si>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</si>
  <si>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</si>
  <si>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</si>
  <si>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</si>
  <si>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</si>
  <si>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</si>
  <si>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</si>
  <si>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</si>
  <si>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</si>
  <si>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</si>
  <si>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</si>
  <si>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</si>
  <si>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</si>
  <si>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</si>
  <si>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</si>
  <si>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</si>
  <si>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</si>
  <si>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</si>
  <si>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</si>
  <si>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</si>
  <si>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</si>
  <si>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</si>
  <si>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</si>
  <si>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</si>
  <si>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</si>
  <si>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</si>
  <si>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</si>
  <si>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</si>
  <si>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</si>
  <si>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</si>
  <si>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</si>
  <si>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</si>
  <si>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</si>
  <si>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</si>
  <si>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</si>
  <si>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</si>
  <si>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</si>
  <si>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</si>
  <si>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</si>
  <si>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</si>
  <si>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</si>
  <si>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</si>
  <si>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</si>
  <si>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</si>
  <si>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</si>
  <si>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</si>
  <si>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</si>
  <si>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</si>
  <si>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</si>
  <si>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</si>
  <si>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</si>
  <si>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</si>
  <si>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</si>
  <si>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</si>
  <si>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</si>
  <si>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</si>
  <si>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</si>
  <si>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</si>
  <si>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</si>
  <si>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</si>
  <si>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</si>
  <si>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</si>
  <si>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</si>
  <si>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</si>
  <si>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</si>
  <si>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</si>
  <si>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</si>
  <si>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</si>
  <si>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</si>
  <si>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</si>
  <si>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</si>
  <si>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</si>
  <si>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</si>
  <si>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</si>
  <si>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</si>
  <si>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</si>
  <si>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</si>
  <si>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</si>
  <si>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</si>
  <si>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</si>
  <si>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</si>
  <si>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</si>
  <si>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</si>
  <si>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</si>
  <si>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</si>
  <si>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</si>
  <si>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</si>
  <si>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</si>
  <si>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</si>
  <si>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</si>
  <si>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</si>
  <si>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</si>
  <si>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</si>
  <si>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</si>
  <si>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</si>
  <si>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</si>
  <si>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</si>
  <si>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</si>
  <si>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</si>
  <si>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</si>
  <si>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</si>
  <si>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</si>
  <si>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</si>
  <si>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</si>
  <si>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</si>
  <si>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</si>
  <si>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</si>
  <si>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</si>
  <si>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</si>
  <si>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</si>
  <si>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</si>
  <si>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</si>
  <si>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</si>
  <si>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</si>
  <si>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</si>
  <si>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</si>
  <si>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</si>
  <si>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</si>
  <si>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</si>
  <si>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</si>
  <si>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</si>
  <si>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</si>
  <si>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</si>
  <si>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</si>
  <si>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</si>
  <si>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</si>
  <si>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</si>
  <si>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</si>
  <si>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</si>
  <si>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</si>
  <si>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</si>
  <si>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</si>
  <si>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</si>
  <si>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</si>
  <si>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</si>
  <si>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</si>
  <si>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</si>
  <si>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</si>
  <si>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</si>
  <si>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</si>
  <si>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</si>
  <si>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</si>
  <si>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</si>
  <si>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</si>
  <si>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</si>
  <si>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</si>
  <si>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</si>
  <si>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</si>
  <si>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</si>
  <si>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</si>
  <si>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</si>
  <si>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</si>
  <si>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</si>
  <si>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</si>
  <si>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</si>
  <si>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</si>
  <si>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</si>
  <si>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</si>
  <si>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</si>
  <si>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</si>
  <si>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</si>
  <si>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</si>
  <si>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</si>
  <si>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</si>
  <si>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</si>
  <si>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</si>
  <si>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</si>
  <si>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</si>
  <si>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</si>
  <si>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</si>
  <si>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</si>
  <si>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</si>
  <si>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</si>
  <si>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</si>
  <si>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</si>
  <si>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</si>
  <si>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</si>
  <si>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</si>
  <si>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</si>
  <si>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</si>
  <si>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</si>
  <si>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</si>
  <si>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</si>
  <si>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</si>
  <si>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</si>
  <si>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</si>
  <si>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</si>
  <si>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</si>
  <si>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</si>
  <si>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</si>
  <si>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</si>
  <si>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</si>
  <si>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</si>
  <si>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</si>
  <si>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</si>
  <si>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</si>
  <si>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</si>
  <si>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</si>
  <si>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</si>
  <si>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</si>
  <si>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</si>
  <si>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</si>
  <si>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</si>
  <si>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</si>
  <si>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</si>
  <si>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</si>
  <si>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</si>
  <si>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</si>
  <si>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</si>
  <si>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</si>
  <si>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</si>
  <si>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</si>
  <si>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</si>
  <si>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</si>
  <si>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</si>
  <si>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</si>
  <si>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</si>
  <si>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</si>
  <si>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</si>
  <si>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</si>
  <si>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</si>
  <si>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</si>
  <si>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</si>
  <si>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</si>
  <si>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</si>
  <si>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</si>
  <si>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</si>
  <si>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</si>
  <si>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</si>
  <si>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</si>
  <si>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</si>
  <si>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</si>
  <si>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</si>
  <si>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</si>
  <si>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</si>
  <si>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</si>
  <si>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</si>
  <si>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</si>
  <si>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</si>
  <si>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</si>
  <si>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</si>
  <si>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</si>
  <si>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</si>
  <si>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</si>
  <si>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</si>
  <si>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</si>
  <si>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</si>
  <si>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</si>
  <si>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</si>
  <si>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</si>
  <si>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</si>
  <si>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</si>
  <si>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</si>
  <si>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</si>
  <si>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</si>
  <si>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</si>
  <si>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</si>
  <si>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</si>
  <si>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</si>
  <si>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</si>
  <si>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</si>
  <si>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</si>
  <si>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</si>
  <si>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</si>
  <si>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</si>
  <si>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</si>
  <si>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</si>
  <si>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</si>
  <si>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</si>
  <si>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</si>
  <si>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</si>
  <si>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</si>
  <si>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</si>
  <si>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</si>
  <si>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</si>
  <si>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</si>
  <si>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</si>
  <si>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</si>
  <si>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</si>
  <si>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</si>
  <si>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</si>
  <si>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</si>
  <si>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</si>
  <si>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</si>
  <si>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</si>
  <si>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</si>
  <si>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</si>
  <si>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</si>
  <si>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</si>
  <si>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</si>
  <si>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</si>
  <si>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</si>
  <si>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</si>
  <si>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</si>
  <si>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</si>
  <si>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</si>
  <si>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</si>
  <si>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</si>
  <si>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</si>
  <si>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</si>
  <si>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</si>
  <si>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</si>
  <si>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</si>
  <si>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</si>
  <si>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</si>
  <si>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</si>
  <si>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</si>
  <si>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</si>
  <si>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</si>
  <si>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</si>
  <si>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</si>
  <si>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</si>
  <si>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</si>
  <si>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</si>
  <si>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</si>
  <si>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</si>
  <si>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</si>
  <si>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</si>
  <si>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</si>
  <si>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</si>
  <si>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</si>
  <si>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</si>
  <si>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</si>
  <si>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</si>
  <si>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</si>
  <si>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</si>
  <si>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</si>
  <si>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</si>
  <si>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</si>
  <si>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</si>
  <si>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</si>
  <si>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</si>
  <si>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</si>
  <si>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</si>
  <si>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</si>
  <si>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</si>
  <si>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</si>
  <si>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</si>
  <si>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</si>
  <si>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</si>
  <si>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</si>
  <si>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</si>
  <si>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</si>
  <si>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</si>
  <si>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</si>
  <si>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</si>
  <si>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</si>
  <si>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</si>
  <si>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</si>
  <si>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</si>
  <si>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</si>
  <si>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</si>
  <si>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</si>
  <si>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</si>
  <si>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</si>
  <si>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</si>
  <si>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</si>
  <si>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</si>
  <si>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</si>
  <si>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</si>
  <si>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</si>
  <si>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</si>
  <si>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</si>
  <si>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</si>
  <si>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</si>
  <si>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</si>
  <si>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</si>
  <si>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</si>
  <si>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</si>
  <si>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</si>
  <si>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</si>
  <si>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</si>
  <si>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</si>
  <si>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</si>
  <si>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</si>
  <si>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</si>
  <si>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</si>
  <si>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</si>
  <si>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</si>
  <si>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</si>
  <si>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</si>
  <si>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</si>
  <si>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</si>
  <si>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</si>
  <si>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</si>
  <si>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</si>
  <si>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</si>
  <si>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</si>
  <si>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</si>
  <si>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</si>
  <si>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</si>
  <si>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</si>
  <si>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</si>
  <si>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</si>
  <si>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</si>
  <si>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</si>
  <si>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</si>
  <si>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</si>
  <si>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</si>
  <si>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</si>
  <si>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</si>
  <si>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</si>
  <si>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</si>
  <si>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</si>
  <si>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</si>
  <si>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</si>
  <si>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</si>
  <si>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</si>
  <si>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</si>
  <si>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</si>
  <si>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</si>
  <si>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</si>
  <si>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</si>
  <si>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</si>
  <si>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</si>
  <si>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</si>
  <si>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</si>
  <si>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</si>
  <si>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</si>
  <si>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</si>
  <si>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</si>
  <si>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</si>
  <si>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</si>
  <si>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</si>
  <si>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</si>
  <si>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</si>
  <si>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</si>
  <si>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</si>
  <si>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</si>
  <si>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</si>
  <si>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</si>
  <si>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</si>
  <si>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</si>
  <si>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</si>
  <si>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</si>
  <si>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</si>
  <si>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</si>
  <si>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</si>
  <si>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</si>
  <si>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</si>
  <si>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</si>
  <si>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</si>
  <si>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</si>
  <si>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</si>
  <si>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</si>
  <si>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</si>
  <si>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</si>
  <si>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</si>
  <si>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</si>
  <si>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</si>
  <si>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</si>
  <si>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</si>
  <si>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</si>
  <si>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</si>
  <si>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</si>
  <si>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</si>
  <si>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</si>
  <si>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</si>
  <si>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</si>
  <si>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</si>
  <si>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</si>
  <si>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</si>
  <si>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</si>
  <si>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</si>
  <si>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</si>
  <si>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</si>
  <si>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</si>
  <si>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</si>
  <si>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</si>
  <si>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</si>
  <si>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</si>
  <si>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</si>
  <si>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</si>
  <si>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</si>
  <si>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</si>
  <si>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</si>
  <si>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</si>
  <si>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</si>
  <si>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</si>
  <si>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</si>
  <si>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</si>
  <si>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</si>
  <si>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</si>
  <si>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</si>
  <si>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</si>
  <si>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</si>
  <si>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</si>
  <si>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</si>
  <si>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</si>
  <si>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</si>
  <si>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</si>
  <si>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</si>
  <si>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</si>
  <si>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</si>
  <si>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</si>
  <si>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</si>
  <si>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</si>
  <si>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</si>
  <si>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</si>
  <si>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</si>
  <si>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</si>
  <si>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</si>
  <si>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</si>
  <si>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</si>
  <si>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</si>
  <si>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</si>
  <si>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</si>
  <si>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</si>
  <si>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</si>
  <si>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</si>
  <si>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</si>
  <si>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</si>
  <si>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</si>
  <si>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</si>
  <si>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</si>
  <si>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</si>
  <si>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</si>
  <si>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</si>
  <si>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</si>
  <si>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</si>
  <si>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</si>
  <si>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</si>
  <si>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</si>
  <si>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</si>
  <si>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</si>
  <si>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</si>
  <si>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</si>
  <si>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</si>
  <si>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</si>
  <si>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</si>
  <si>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</si>
  <si>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</si>
  <si>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</si>
  <si>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</si>
  <si>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</si>
  <si>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</si>
  <si>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</si>
  <si>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</si>
  <si>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</si>
  <si>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</si>
  <si>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</si>
  <si>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</si>
  <si>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</si>
  <si>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</si>
  <si>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</si>
  <si>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</si>
  <si>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</si>
  <si>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</si>
  <si>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</si>
  <si>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</si>
  <si>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</si>
  <si>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</si>
  <si>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</si>
  <si>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</si>
  <si>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</si>
  <si>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</si>
  <si>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</si>
  <si>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</si>
  <si>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</si>
  <si>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</si>
  <si>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</si>
  <si>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</si>
  <si>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</si>
  <si>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</si>
  <si>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</si>
  <si>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</si>
  <si>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</si>
  <si>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</si>
  <si>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</si>
  <si>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</si>
  <si>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</si>
  <si>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</si>
  <si>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</si>
  <si>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</si>
  <si>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</si>
  <si>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</si>
  <si>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</si>
  <si>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</si>
  <si>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</si>
  <si>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</si>
  <si>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</si>
  <si>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</si>
  <si>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</si>
  <si>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</si>
  <si>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</si>
  <si>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</si>
  <si>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</si>
  <si>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</si>
  <si>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</si>
  <si>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</si>
  <si>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</si>
  <si>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</si>
  <si>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</si>
  <si>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</si>
  <si>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</si>
  <si>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</si>
  <si>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</si>
  <si>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</si>
  <si>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</si>
  <si>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</si>
  <si>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</si>
  <si>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</si>
  <si>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</si>
  <si>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</si>
  <si>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</si>
  <si>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</si>
  <si>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</si>
  <si>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</si>
  <si>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</si>
  <si>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</si>
  <si>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</si>
  <si>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</si>
  <si>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</si>
  <si>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</si>
  <si>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</si>
  <si>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</si>
  <si>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</si>
  <si>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</si>
  <si>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</si>
  <si>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</si>
  <si>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</si>
  <si>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</si>
  <si>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</si>
  <si>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</si>
  <si>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</si>
  <si>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</si>
  <si>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</si>
  <si>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</si>
  <si>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</si>
  <si>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</si>
  <si>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</si>
  <si>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</si>
  <si>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</si>
  <si>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</si>
  <si>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</si>
  <si>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</si>
  <si>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</si>
  <si>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</si>
  <si>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</si>
  <si>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</si>
  <si>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</si>
  <si>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</si>
  <si>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</si>
  <si>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</si>
  <si>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</si>
  <si>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</si>
  <si>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</si>
  <si>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</si>
  <si>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</si>
  <si>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</si>
  <si>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</si>
  <si>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</si>
  <si>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</si>
  <si>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</si>
  <si>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</si>
  <si>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</si>
  <si>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</si>
  <si>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</si>
  <si>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</si>
  <si>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</si>
  <si>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</si>
  <si>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</si>
  <si>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</si>
  <si>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</si>
  <si>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</si>
  <si>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</si>
  <si>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</si>
  <si>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</si>
  <si>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</si>
  <si>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</si>
  <si>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</si>
  <si>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</si>
  <si>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</si>
  <si>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</si>
  <si>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</si>
  <si>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</si>
  <si>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</si>
  <si>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</si>
  <si>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</si>
  <si>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</si>
  <si>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</si>
  <si>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</si>
  <si>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</si>
  <si>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</si>
  <si>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</si>
  <si>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</si>
  <si>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</si>
  <si>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</si>
  <si>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</si>
  <si>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</si>
  <si>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</si>
  <si>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</si>
  <si>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</si>
  <si>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</si>
  <si>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</si>
  <si>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</si>
  <si>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</si>
  <si>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</si>
  <si>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</si>
  <si>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</si>
  <si>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</si>
  <si>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</si>
  <si>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</si>
  <si>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</si>
  <si>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</si>
  <si>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</si>
  <si>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</si>
  <si>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</si>
  <si>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</si>
  <si>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</si>
  <si>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</si>
  <si>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</si>
  <si>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</si>
  <si>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</si>
  <si>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</si>
  <si>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</si>
  <si>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</si>
  <si>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</si>
  <si>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</si>
  <si>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</si>
  <si>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</si>
  <si>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</si>
  <si>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</si>
  <si>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</si>
  <si>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</si>
  <si>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</si>
  <si>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</si>
  <si>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</si>
  <si>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</si>
  <si>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</si>
  <si>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</si>
  <si>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</si>
  <si>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</si>
  <si>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</si>
  <si>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</si>
  <si>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</si>
  <si>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</si>
  <si>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</si>
  <si>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</si>
  <si>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</si>
  <si>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</si>
  <si>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</si>
  <si>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</si>
  <si>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</si>
  <si>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</si>
  <si>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</si>
  <si>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</si>
  <si>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</si>
  <si>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</si>
  <si>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</si>
  <si>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</si>
  <si>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</si>
  <si>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</si>
  <si>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</si>
  <si>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</si>
  <si>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</si>
  <si>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</si>
  <si>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</si>
  <si>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</si>
  <si>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</si>
  <si>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</si>
  <si>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</si>
  <si>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</si>
  <si>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</si>
  <si>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</si>
  <si>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</si>
  <si>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</si>
  <si>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</si>
  <si>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</si>
  <si>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</si>
  <si>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</si>
  <si>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</si>
  <si>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</si>
  <si>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</si>
  <si>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</si>
  <si>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</si>
  <si>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</si>
  <si>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</si>
  <si>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</si>
  <si>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</si>
  <si>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</si>
  <si>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</si>
  <si>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</si>
  <si>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</si>
  <si>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</si>
  <si>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</si>
  <si>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</si>
  <si>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</si>
  <si>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</si>
  <si>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</si>
  <si>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</si>
  <si>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</si>
  <si>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</si>
  <si>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</si>
  <si>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</si>
  <si>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</si>
  <si>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</si>
  <si>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</si>
  <si>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</si>
  <si>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</si>
  <si>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</si>
  <si>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</si>
  <si>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</si>
  <si>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</si>
  <si>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</si>
  <si>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</si>
  <si>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</si>
  <si>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</si>
  <si>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</si>
  <si>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</si>
  <si>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</si>
  <si>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</si>
  <si>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</si>
  <si>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</si>
  <si>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</si>
  <si>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</si>
  <si>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</si>
  <si>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</si>
  <si>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</si>
  <si>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</si>
  <si>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</si>
  <si>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</si>
  <si>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</si>
  <si>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</si>
  <si>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</si>
  <si>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</si>
  <si>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</si>
  <si>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</si>
  <si>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</si>
  <si>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</si>
  <si>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</si>
  <si>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</si>
  <si>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</si>
  <si>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</si>
  <si>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</si>
  <si>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</si>
  <si>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</si>
  <si>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</si>
  <si>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</si>
  <si>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</si>
  <si>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</si>
  <si>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</si>
  <si>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</si>
  <si>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</si>
  <si>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</si>
  <si>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</si>
  <si>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</si>
  <si>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</si>
  <si>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</si>
  <si>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</si>
  <si>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</si>
  <si>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</si>
  <si>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</si>
  <si>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</si>
  <si>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</si>
  <si>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</si>
  <si>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</si>
  <si>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</si>
  <si>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</si>
  <si>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</si>
  <si>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</si>
  <si>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</si>
  <si>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</si>
  <si>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</si>
  <si>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</si>
  <si>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</si>
  <si>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</si>
  <si>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</si>
  <si>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</si>
  <si>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</si>
  <si>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</si>
  <si>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</si>
  <si>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</si>
  <si>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</si>
  <si>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</si>
  <si>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</si>
  <si>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</si>
  <si>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</si>
  <si>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</si>
  <si>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</si>
  <si>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</si>
  <si>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</si>
  <si>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</si>
  <si>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</si>
  <si>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</si>
  <si>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</si>
  <si>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</si>
  <si>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</si>
  <si>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</si>
  <si>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</si>
  <si>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</si>
  <si>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</si>
  <si>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</si>
  <si>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</si>
  <si>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</si>
  <si>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</si>
  <si>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</si>
  <si>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</si>
  <si>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</si>
  <si>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</si>
  <si>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</si>
  <si>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</si>
  <si>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</si>
  <si>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</si>
  <si>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</si>
  <si>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</si>
  <si>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</si>
  <si>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</si>
  <si>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</si>
  <si>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</si>
  <si>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</si>
  <si>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</si>
  <si>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</si>
  <si>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</si>
  <si>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</si>
  <si>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</si>
  <si>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</si>
  <si>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</si>
  <si>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</si>
  <si>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</si>
  <si>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</si>
  <si>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</si>
  <si>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</si>
  <si>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</si>
  <si>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</si>
  <si>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</si>
  <si>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</si>
  <si>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</si>
  <si>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</si>
  <si>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</si>
  <si>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</si>
  <si>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</si>
  <si>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</si>
  <si>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</si>
  <si>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</si>
  <si>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</si>
  <si>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</si>
  <si>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</si>
  <si>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</si>
  <si>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</si>
  <si>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</si>
  <si>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</si>
  <si>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</si>
  <si>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</si>
  <si>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</si>
  <si>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</si>
  <si>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</si>
  <si>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</si>
  <si>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</si>
  <si>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</si>
  <si>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</si>
  <si>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</si>
  <si>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</si>
  <si>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</si>
  <si>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</si>
  <si>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</si>
  <si>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</si>
  <si>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</si>
  <si>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</si>
  <si>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</si>
  <si>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</si>
  <si>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</si>
  <si>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</si>
  <si>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</si>
  <si>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</si>
  <si>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</si>
  <si>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</si>
  <si>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</si>
  <si>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</si>
  <si>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</si>
  <si>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</si>
  <si>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</si>
  <si>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</si>
  <si>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</si>
  <si>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</si>
  <si>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</si>
  <si>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</si>
  <si>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</si>
  <si>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</si>
  <si>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</si>
  <si>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</si>
  <si>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</si>
  <si>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</si>
  <si>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</si>
  <si>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</si>
  <si>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</si>
  <si>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</si>
  <si>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</si>
  <si>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</si>
  <si>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</si>
  <si>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</si>
  <si>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</si>
  <si>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</si>
  <si>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</si>
  <si>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</si>
  <si>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</si>
  <si>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</si>
  <si>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</si>
  <si>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</si>
  <si>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</si>
  <si>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</si>
  <si>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</si>
  <si>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</si>
  <si>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</si>
  <si>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</si>
  <si>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</si>
  <si>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</si>
  <si>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</si>
  <si>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</si>
  <si>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</si>
  <si>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</si>
  <si>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</si>
  <si>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</si>
  <si>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</si>
  <si>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</si>
  <si>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</si>
  <si>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</si>
  <si>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</si>
  <si>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</si>
  <si>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</si>
  <si>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</si>
  <si>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</si>
  <si>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</si>
  <si>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</si>
  <si>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</si>
  <si>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</si>
  <si>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</si>
  <si>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</si>
  <si>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</si>
  <si>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</si>
  <si>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</si>
  <si>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</si>
  <si>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</si>
  <si>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</si>
  <si>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</si>
  <si>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</si>
  <si>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</si>
  <si>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</si>
  <si>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</si>
  <si>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</si>
  <si>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</si>
  <si>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</si>
  <si>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</si>
  <si>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</si>
  <si>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</si>
  <si>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</si>
  <si>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</si>
  <si>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</si>
  <si>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</si>
  <si>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</si>
  <si>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</si>
  <si>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</si>
  <si>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</si>
  <si>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</si>
  <si>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</si>
  <si>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</si>
  <si>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</si>
  <si>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</si>
  <si>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</si>
  <si>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</si>
  <si>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</si>
  <si>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</si>
  <si>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</si>
  <si>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</si>
  <si>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</si>
  <si>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</si>
  <si>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</si>
  <si>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</si>
  <si>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</si>
  <si>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</si>
  <si>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</si>
  <si>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</si>
  <si>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</si>
  <si>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</si>
  <si>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</si>
  <si>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</si>
  <si>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</si>
  <si>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</si>
  <si>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</si>
  <si>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</si>
  <si>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</si>
  <si>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</si>
  <si>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</si>
  <si>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</si>
  <si>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</si>
  <si>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</si>
  <si>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</si>
  <si>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</si>
  <si>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</si>
  <si>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</si>
  <si>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</si>
  <si>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</si>
  <si>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</si>
  <si>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</si>
  <si>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</si>
  <si>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</si>
  <si>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</si>
  <si>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</si>
  <si>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</si>
  <si>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</si>
  <si>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</si>
  <si>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</si>
  <si>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</si>
  <si>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</si>
  <si>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</si>
  <si>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</si>
  <si>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</si>
  <si>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</si>
  <si>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</si>
  <si>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</si>
  <si>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</si>
  <si>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</si>
  <si>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</si>
  <si>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</si>
  <si>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</si>
  <si>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</si>
  <si>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</si>
  <si>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</si>
  <si>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</si>
  <si>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</si>
  <si>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</si>
  <si>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</si>
  <si>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</si>
  <si>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</si>
  <si>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</si>
  <si>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</si>
  <si>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</si>
  <si>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</si>
  <si>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</si>
  <si>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</si>
  <si>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</si>
  <si>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</si>
  <si>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</si>
  <si>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</si>
  <si>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</si>
  <si>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</si>
  <si>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</si>
  <si>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</si>
  <si>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</si>
  <si>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</si>
  <si>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</si>
  <si>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</si>
  <si>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</si>
  <si>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</si>
  <si>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</si>
  <si>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</si>
  <si>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</si>
  <si>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</si>
  <si>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</si>
  <si>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</si>
  <si>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</si>
  <si>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</si>
  <si>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</si>
  <si>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</si>
  <si>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</si>
  <si>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</si>
  <si>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</si>
  <si>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</si>
  <si>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</si>
  <si>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</si>
  <si>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</si>
  <si>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</si>
  <si>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</si>
  <si>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</si>
  <si>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</si>
  <si>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</si>
  <si>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</si>
  <si>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</si>
  <si>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</si>
  <si>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</si>
  <si>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</si>
  <si>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</si>
  <si>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</si>
  <si>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</si>
  <si>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</si>
  <si>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</si>
  <si>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</si>
  <si>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</si>
  <si>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</si>
  <si>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</si>
  <si>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</si>
  <si>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</si>
  <si>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</si>
  <si>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</si>
  <si>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</si>
  <si>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</si>
  <si>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</si>
  <si>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</si>
  <si>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</si>
  <si>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</si>
  <si>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</si>
  <si>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</si>
  <si>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</si>
  <si>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</si>
  <si>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</si>
  <si>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</si>
  <si>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</si>
  <si>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</si>
  <si>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</si>
  <si>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</si>
  <si>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</si>
  <si>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</si>
  <si>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</si>
  <si>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</si>
  <si>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</si>
  <si>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</si>
  <si>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</si>
  <si>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</si>
  <si>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</si>
  <si>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</si>
  <si>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</si>
  <si>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</si>
  <si>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</si>
  <si>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</si>
  <si>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</si>
  <si>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</si>
  <si>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</si>
  <si>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</si>
  <si>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</si>
  <si>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</si>
  <si>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</si>
  <si>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</si>
  <si>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</si>
  <si>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</si>
  <si>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</si>
  <si>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</si>
  <si>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</si>
  <si>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</si>
  <si>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</si>
  <si>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</si>
  <si>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</si>
  <si>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</si>
  <si>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</si>
  <si>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</si>
  <si>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</si>
  <si>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</si>
  <si>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</si>
  <si>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</si>
  <si>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</si>
  <si>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</si>
  <si>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</si>
  <si>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</si>
  <si>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</si>
  <si>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</si>
  <si>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</si>
  <si>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</si>
  <si>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</si>
  <si>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</si>
  <si>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</si>
  <si>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</si>
  <si>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</si>
  <si>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</si>
  <si>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</si>
  <si>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</si>
  <si>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</si>
  <si>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</si>
  <si>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</si>
  <si>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</si>
  <si>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</si>
  <si>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</si>
  <si>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</si>
  <si>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</si>
  <si>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</si>
  <si>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</si>
  <si>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</si>
  <si>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</si>
  <si>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</si>
  <si>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</si>
  <si>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</si>
  <si>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</si>
  <si>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</si>
  <si>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</si>
  <si>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</si>
  <si>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</si>
  <si>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</si>
  <si>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</si>
  <si>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</si>
  <si>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</si>
  <si>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</si>
  <si>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</si>
  <si>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</si>
  <si>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</si>
  <si>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</si>
  <si>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</si>
  <si>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</si>
  <si>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</si>
  <si>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</si>
  <si>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</si>
  <si>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</si>
  <si>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</si>
  <si>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</si>
  <si>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</si>
  <si>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</si>
  <si>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</si>
  <si>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</si>
  <si>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</si>
  <si>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</si>
  <si>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</si>
  <si>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</si>
  <si>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</si>
  <si>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</si>
  <si>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</si>
  <si>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</si>
  <si>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</si>
  <si>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</si>
  <si>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</si>
  <si>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</si>
  <si>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</si>
  <si>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</si>
  <si>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</si>
  <si>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</si>
  <si>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</si>
  <si>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</si>
  <si>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</si>
  <si>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</si>
  <si>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</si>
  <si>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</si>
  <si>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</si>
  <si>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</si>
  <si>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</si>
  <si>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</si>
  <si>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</si>
  <si>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</si>
  <si>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</si>
  <si>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</si>
  <si>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</si>
  <si>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</si>
  <si>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</si>
  <si>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</si>
  <si>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</si>
  <si>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</si>
  <si>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</si>
  <si>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</si>
  <si>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</si>
  <si>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</si>
  <si>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</si>
  <si>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</si>
  <si>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</si>
  <si>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</si>
  <si>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</si>
  <si>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</si>
  <si>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</si>
  <si>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</si>
  <si>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</si>
  <si>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</si>
  <si>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</si>
  <si>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</si>
  <si>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</si>
  <si>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</si>
  <si>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</si>
  <si>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</si>
  <si>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</si>
  <si>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</si>
  <si>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</si>
  <si>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</si>
  <si>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</si>
  <si>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</si>
  <si>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</si>
  <si>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</si>
  <si>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</si>
  <si>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</si>
  <si>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</si>
  <si>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</si>
  <si>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</si>
  <si>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</si>
  <si>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</si>
  <si>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</si>
  <si>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</si>
  <si>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</si>
  <si>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</si>
  <si>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</si>
  <si>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</si>
  <si>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</si>
  <si>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</si>
  <si>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</si>
  <si>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</si>
  <si>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</si>
  <si>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</si>
  <si>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</si>
  <si>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</si>
  <si>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</si>
  <si>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</si>
  <si>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</si>
  <si>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</si>
  <si>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</si>
  <si>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</si>
  <si>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</si>
  <si>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</si>
  <si>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</si>
  <si>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</si>
  <si>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PCM-20251030-00001358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</si>
  <si>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</si>
  <si>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</si>
  <si>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</si>
  <si>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</si>
  <si>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</si>
  <si>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</si>
  <si>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</si>
  <si>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</si>
  <si>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</si>
  <si>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</si>
  <si>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</si>
  <si>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</si>
  <si>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</si>
  <si>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</si>
  <si>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</si>
  <si>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</si>
  <si>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</si>
  <si>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</si>
  <si>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</si>
  <si>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</si>
  <si>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</si>
  <si>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</si>
  <si>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</si>
  <si>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</si>
  <si>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</si>
  <si>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</si>
  <si>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</si>
  <si>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</si>
  <si>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</si>
  <si>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</si>
  <si>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</si>
  <si>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</si>
  <si>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</si>
  <si>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</si>
  <si>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</si>
  <si>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</si>
  <si>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</si>
  <si>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</si>
  <si>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</si>
  <si>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</si>
  <si>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</si>
  <si>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</si>
  <si>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</si>
  <si>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</si>
  <si>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</si>
  <si>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</si>
  <si>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</si>
  <si>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</si>
  <si>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</si>
  <si>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</si>
  <si>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</si>
  <si>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</si>
  <si>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</si>
  <si>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</si>
  <si>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</si>
  <si>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</si>
  <si>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</si>
  <si>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</si>
  <si>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</si>
  <si>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</si>
  <si>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</si>
  <si>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</si>
  <si>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</si>
  <si>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</si>
  <si>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</si>
  <si>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</si>
  <si>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</si>
  <si>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</si>
  <si>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</si>
  <si>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</si>
  <si>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</si>
  <si>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</si>
  <si>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</si>
  <si>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</si>
  <si>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</si>
  <si>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</si>
  <si>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</si>
  <si>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</si>
  <si>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</si>
  <si>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</si>
  <si>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</si>
  <si>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</si>
  <si>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</si>
  <si>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</si>
  <si>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</si>
  <si>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40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</si>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</sst>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8" totalsRowShown="0" headerRowDxfId="174" dataDxfId="173" headerRowBorderDxfId="171" tableBorderDxfId="172" totalsRowBorderDxfId="170">
  <autoFilter ref="A1:L13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8"/>
  <sheetViews>
    <sheetView tabSelected="1" workbookViewId="0">
      <selection activeCell="K4" sqref="K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297.71468124999956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0.19941504629969131</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c r="D4" s="134" t="s">
        <v>19228</v>
      </c>
      <c r="E4" s="135"/>
      <c r="F4" s="136"/>
      <c r="G4" s="137">
        <f ca="1">IFERROR(NOW()-F4,"")</f>
        <v>45960.663107175926</v>
      </c>
      <c r="H4" s="136"/>
      <c r="I4" s="134" t="str">
        <f>IFERROR(VLOOKUP(D4,DB!A:F,6,0),"")</f>
        <v>SCECO</v>
      </c>
      <c r="J4" s="134" t="str">
        <f>IFERROR(VLOOKUP(D4,DB!A:G,7,0),"")</f>
        <v>No BB</v>
      </c>
      <c r="K4" s="138"/>
      <c r="L4" s="139" t="str">
        <f>IFERROR(VLOOKUP(D4,DB!A:I,9,0),"")</f>
        <v>Latis</v>
      </c>
    </row>
    <row r="5" spans="1:15" ht="15" customHeight="1">
      <c r="A5" s="133"/>
      <c r="B5" s="134" t="str">
        <f>IFERROR(VLOOKUP(D5,DB!A:K,11,0),"")</f>
        <v/>
      </c>
      <c r="C5" s="134"/>
      <c r="D5" s="134"/>
      <c r="E5" s="135"/>
      <c r="F5" s="136"/>
      <c r="G5" s="137">
        <f ca="1">IFERROR(NOW()-F5,"")</f>
        <v>45960.663107175926</v>
      </c>
      <c r="H5" s="136"/>
      <c r="I5" s="134" t="str">
        <f>IFERROR(VLOOKUP(D5,DB!A:F,6,0),"")</f>
        <v/>
      </c>
      <c r="J5" s="134" t="str">
        <f>IFERROR(VLOOKUP(D5,DB!A:G,7,0),"")</f>
        <v/>
      </c>
      <c r="K5" s="138"/>
      <c r="L5" s="139" t="str">
        <f>IFERROR(VLOOKUP(D5,DB!A:I,9,0),"")</f>
        <v/>
      </c>
    </row>
    <row r="6" spans="1:15" ht="15" customHeight="1">
      <c r="A6" s="145"/>
      <c r="B6" s="146" t="str">
        <f>IFERROR(VLOOKUP(D6,DB!A:K,11,0),"")</f>
        <v/>
      </c>
      <c r="C6" s="146"/>
      <c r="D6" s="146"/>
      <c r="E6" s="147"/>
      <c r="F6" s="148"/>
      <c r="G6" s="149">
        <f ca="1">IFERROR(NOW()-F6,"")</f>
        <v>45960.663107175926</v>
      </c>
      <c r="H6" s="148"/>
      <c r="I6" s="146" t="str">
        <f>IFERROR(VLOOKUP(D6,DB!A:F,6,0),"")</f>
        <v/>
      </c>
      <c r="J6" s="146" t="str">
        <f>IFERROR(VLOOKUP(D6,DB!A:G,7,0),"")</f>
        <v/>
      </c>
      <c r="K6" s="150"/>
      <c r="L6" s="151" t="str">
        <f>IFERROR(VLOOKUP(D6,DB!A:I,9,0),"")</f>
        <v/>
      </c>
    </row>
    <row r="7" spans="1:15" ht="15" customHeight="1">
      <c r="A7" s="133"/>
      <c r="B7" s="134" t="str">
        <f>IFERROR(VLOOKUP(D7,DB!A:K,11,0),"")</f>
        <v/>
      </c>
      <c r="C7" s="134"/>
      <c r="D7" s="134"/>
      <c r="E7" s="135"/>
      <c r="F7" s="136"/>
      <c r="G7" s="137">
        <f ca="1">IFERROR(NOW()-F7,"")</f>
        <v>45960.663107175926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45960.663107175926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45960.663107175926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45960.663107175926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45960.663107175926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45960.663107175926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45960.663107175926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80"/>
      <c r="E14" s="135"/>
      <c r="F14" s="136"/>
      <c r="G14" s="137">
        <f ca="1">IFERROR(NOW()-F14,"")</f>
        <v>45960.663107175926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45960.663107175926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45960.663107175926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45960.663107175926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45960.663107175926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45960.663107175926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45960.663107175926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45960.663107175926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45960.663107175926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45960.663107175926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45960.663107175926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45960.663107175926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45960.663107175926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45960.663107175926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45960.663107175926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45960.663107175926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45960.663107175926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45960.663107175926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45960.663107175926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45960.663107175926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45960.663107175926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45960.663107175926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45960.663107175926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45960.663107175926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45960.663107175926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45960.663107175926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45960.663107175926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45960.663107175926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45960.663107175926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45960.663107175926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45960.663107175926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45960.663107175926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45960.663107175926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45960.663107175926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45960.663107175926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45960.663107175926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45960.663107175926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45960.663107175926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45960.663107175926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45960.663107175926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45960.663107175926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45960.663107175926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45960.663107175926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45960.663107175926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45960.663107175926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45960.663107175926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45960.663107175926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45960.663107175926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45960.663107175926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45960.663107175926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45960.663107175926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45960.663107175926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45960.663107175926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45960.663107175926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45960.663107175926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45960.663107175926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45960.663107175926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45960.663107175926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45960.663107175926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45960.663107175926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45960.663107175926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45960.663107175926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45960.663107175926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45960.663107175926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45960.663107175926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45960.663107175926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45960.663107175926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45960.663107175926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45960.663107175926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45960.663107175926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45960.663107175926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45960.663107175926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45960.663107175926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45960.663107175926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45960.663107175926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45960.663107175926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45960.663107175926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45960.663107175926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45960.663107175926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45960.663107175926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45960.663107175926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45960.663107175926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45960.663107175926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45960.663107175926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45960.663107175926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45960.663107175926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45960.663107175926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45960.663107175926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45960.663107175926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45960.663107175926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45960.663107175926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45960.663107175926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45960.663107175926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45960.663107175926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45960.663107175926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45960.663107175926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45960.663107175926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45960.663107175926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45960.663107175926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45960.663107175926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45960.663107175926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45960.663107175926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45960.663107175926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45960.663107175926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45960.663107175926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45960.663107175926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45960.663107175926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45960.663107175926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45960.663107175926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45960.663107175926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45960.663107175926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45960.663107175926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45960.663107175926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45960.663107175926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45960.663107175926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45960.663107175926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45960.663107175926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45960.663107175926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45960.663107175926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45960.663107175926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45960.663107175926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45960.663107175926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45960.663107175926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45960.663107175926</v>
      </c>
      <c r="H137" s="136"/>
      <c r="I137" s="134" t="str">
        <f>IFERROR(VLOOKUP(D137,DB!A:F,6,0),"")</f>
        <v/>
      </c>
      <c r="J137" s="134" t="str">
        <f>IFERROR(VLOOKUP(D137,DB!A:G,7,0),"")</f>
        <v/>
      </c>
      <c r="K137" s="138"/>
      <c r="L137" s="139" t="str">
        <f>IFERROR(VLOOKUP(D137,DB!A:I,9,0),"")</f>
        <v/>
      </c>
    </row>
    <row r="138" spans="1:12" ht="15" customHeight="1">
      <c r="A138" s="145"/>
      <c r="B138" s="146" t="str">
        <f>IFERROR(VLOOKUP(D138,DB!A:K,11,0),"")</f>
        <v/>
      </c>
      <c r="C138" s="146"/>
      <c r="D138" s="146"/>
      <c r="E138" s="147"/>
      <c r="F138" s="148"/>
      <c r="G138" s="149">
        <f ca="1">IFERROR(NOW()-F138,"")</f>
        <v>45960.663107175926</v>
      </c>
      <c r="H138" s="148"/>
      <c r="I138" s="146" t="str">
        <f>IFERROR(VLOOKUP(D138,DB!A:F,6,0),"")</f>
        <v/>
      </c>
      <c r="J138" s="146" t="str">
        <f>IFERROR(VLOOKUP(D138,DB!A:G,7,0),"")</f>
        <v/>
      </c>
      <c r="K138" s="150"/>
      <c r="L138" s="151" t="str">
        <f>IFERROR(VLOOKUP(D138,DB!A:I,9,0),"")</f>
        <v/>
      </c>
    </row>
  </sheetData>
  <customSheetViews>
    <customSheetView guid="{F6042A99-DD27-4453-835D-0834D95730CC}" filter="1" showAutoFilter="1">
      <pageMargins left="0" right="0" top="0" bottom="0" header="0" footer="0"/>
      <autoFilter ref="B1:M1" xr:uid="{1A8D29A3-0767-4AF4-8974-36CDCAD959DC}"/>
    </customSheetView>
  </customSheetViews>
  <dataValidations count="2">
    <dataValidation allowBlank="1" showInputMessage="1" showErrorMessage="1" sqref="E1" xr:uid="{5DBA255D-CDD9-49FB-AD3C-AF70AB4EE696}"/>
    <dataValidation type="list" allowBlank="1" showInputMessage="1" showErrorMessage="1" sqref="E2:E13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39103</v>
      </c>
      <c r="F2" s="76">
        <v>45322.056979166664</v>
      </c>
      <c r="G2" s="77" t="s">
        <v>39104</v>
      </c>
      <c r="H2" s="89">
        <v>45322.050729166665</v>
      </c>
      <c r="I2" s="63" t="s">
        <v>88</v>
      </c>
      <c r="J2" s="63" t="s">
        <v>65</v>
      </c>
      <c r="K2" s="88" t="s">
        <v>39105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39106</v>
      </c>
      <c r="B3" s="63" t="str">
        <f>IFERROR(VLOOKUP(D3,DB!A:K,11,0),"")</f>
        <v>R2</v>
      </c>
      <c r="C3" s="63">
        <v>1</v>
      </c>
      <c r="D3" s="63" t="s">
        <v>25643</v>
      </c>
      <c r="E3" s="87" t="s">
        <v>39021</v>
      </c>
      <c r="F3" s="76">
        <v>45824.999837962961</v>
      </c>
      <c r="G3" s="77">
        <f ca="1">IFERROR(NOW()-F3,"-")</f>
        <v>135.66326921296422</v>
      </c>
      <c r="H3" s="76">
        <v>45824.993587962963</v>
      </c>
      <c r="I3" s="63" t="str">
        <f>IFERROR(VLOOKUP(D3,DB!A:F,6,0),"")</f>
        <v>Generator-SG</v>
      </c>
      <c r="J3" s="63" t="str">
        <f>IFERROR(VLOOKUP(D3,DB!A:G,7,0),"")</f>
        <v>Good</v>
      </c>
      <c r="K3" s="88" t="s">
        <v>39107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39108</v>
      </c>
      <c r="B4" s="18" t="str">
        <f>IFERROR(VLOOKUP(D4,DB!A:K,11,0),"")</f>
        <v>R2</v>
      </c>
      <c r="C4" s="18">
        <v>1</v>
      </c>
      <c r="D4" s="18" t="s">
        <v>27532</v>
      </c>
      <c r="E4" s="114" t="s">
        <v>39103</v>
      </c>
      <c r="F4" s="115">
        <v>45958.742083333331</v>
      </c>
      <c r="G4" s="116">
        <f ca="1">IFERROR(NOW()-F4,"-")</f>
        <v>1.9210238425948774</v>
      </c>
      <c r="H4" s="115">
        <v>45958.649699074071</v>
      </c>
      <c r="I4" s="18" t="str">
        <f>IFERROR(VLOOKUP(D4,DB!A:F,6,0),"")</f>
        <v>Generator-SG</v>
      </c>
      <c r="J4" s="18" t="str">
        <f>IFERROR(VLOOKUP(D4,DB!A:G,7,0),"")</f>
        <v>Dead</v>
      </c>
      <c r="K4" s="19" t="s">
        <v>39109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39110</v>
      </c>
      <c r="B5" s="18" t="str">
        <f>IFERROR(VLOOKUP(D5,DB!A:K,11,0),"")</f>
        <v>R2</v>
      </c>
      <c r="C5" s="18">
        <v>1</v>
      </c>
      <c r="D5" s="18" t="s">
        <v>25490</v>
      </c>
      <c r="E5" s="114" t="s">
        <v>39103</v>
      </c>
      <c r="F5" s="115">
        <v>45960.603888888887</v>
      </c>
      <c r="G5" s="116">
        <f ca="1">IFERROR(NOW()-F5,"-")</f>
        <v>5.9218287038675044E-2</v>
      </c>
      <c r="H5" s="115">
        <v>45960.598333333335</v>
      </c>
      <c r="I5" s="18" t="str">
        <f>IFERROR(VLOOKUP(D5,DB!A:F,6,0),"")</f>
        <v>Generator-SG</v>
      </c>
      <c r="J5" s="18" t="str">
        <f>IFERROR(VLOOKUP(D5,DB!A:G,7,0),"")</f>
        <v>Vandalized</v>
      </c>
      <c r="K5" s="19" t="s">
        <v>39111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45960.663107175926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45960.663107175926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45960.663107175926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45960.663107175926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45960.663107175926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45960.663107175926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45960.663107175926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45960.663107175926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45960.663107175926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45960.663107175926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45960.663107175926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45960.663107175926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45960.663107175926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45960.663107175926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45960.663107175926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45960.663107175926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45960.663107175926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45960.663107175926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45960.663107175926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45960.663107175926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45960.663107175926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45960.663107175926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45960.663107175926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45960.663107175926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45960.663107175926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45960.663107175926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45960.663107175926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45960.663107175926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45960.663107175926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45960.663107175926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45960.663107175926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45960.663107175926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45960.663107175926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45960.663107175926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45960.663107175926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45960.663107175926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45960.663107175926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45960.663107175926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45960.663107175926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45960.663107175926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45960.663107175926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45960.663107175926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45960.663107175926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45960.663107175926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45960.663107175926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45960.663107175926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45960.663107175926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45960.663107175926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45960.663107175926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45960.663107175926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45960.663107175926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45960.663107175926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45960.663107175926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45960.663107175926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45960.663107175926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45960.663107175926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45960.663107175926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45960.663107175926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45960.663107175926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45960.663107175926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45960.663107175926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45960.663107175926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45960.663107175926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45960.663107175926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45960.663107175926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45960.663107175926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45960.663107175926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45960.663107175926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45960.663107175926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45960.663107175926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45960.663107175926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45960.663107175926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45960.663107175926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45960.663107175926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45960.663107175926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45960.663107175926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45960.663107175926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45960.663107175926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45960.663107175926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45960.663107175926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45960.663107175926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45960.663107175926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45960.663107175926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45960.663107175926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45960.663107175926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45960.663107175926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45960.663107175926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45960.663107175926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45960.663107175926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45960.663107175926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45960.663107175926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45960.663107175926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45960.663107175926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45960.663107175926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45960.663107175926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45960.663107175926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45960.663107175926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45960.663107175926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45960.663107175926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45960.663107175926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45960.663107175926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45960.663107175926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45960.663107175926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45960.663107175926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45960.663107175926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45960.663107175926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45960.663107175926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45960.663107175926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45960.663107175926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45960.663107175926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45960.663107175926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45960.663107175926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45960.663107175926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45960.663107175926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45960.663107175926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45960.663107175926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45960.663107175926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45960.663107175926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45960.663107175926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45960.663107175926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45960.663107175926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45960.663107175926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45960.663107175926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45960.663107175926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45960.663107175926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45960.663107175926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45960.663107175926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45960.663107175926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45960.663107175926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45960.663107175926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45960.663107175926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45960.663107175926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45960.663107175926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45960.663107175926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45960.663107175926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45960.663107175926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45960.663107175926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45960.663107175926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45960.663107175926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45960.663107175926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45960.663107175926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45960.663107175926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45960.663107175926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45960.663107175926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45960.663107175926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45960.663107175926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45960.663107175926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45960.663107175926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45960.663107175926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45960.663107175926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45960.663107175926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45960.663107175926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45960.663107175926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45960.663107175926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45960.663107175926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45960.663107175926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45960.663107175926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45960.663107175926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45960.663107175926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45960.663107175926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45960.663107175926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45960.663107175926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45960.663107175926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45960.663107175926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45960.663107175926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45960.663107175926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45960.663107175926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45960.663107175926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45960.663107175926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45960.663107175926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45960.663107175926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45960.663107175926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45960.663107175926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45960.663107175926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45960.663107175926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45960.663107175926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45960.663107175926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45960.663107175926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45960.663107175926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45960.663107175926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45960.663107175926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45960.663107175926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45960.663107175926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45960.663107175926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45960.663107175926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45960.663107175926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45960.663107175926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45960.663107175926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45960.663107175926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45960.663107175926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45960.663107175926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45960.663107175926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45960.663107175926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45960.663107175926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45960.663107175926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45960.663107175926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45960.663107175926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45960.663107175926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45960.663107175926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45960.663107175926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45960.663107175926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45960.663107175926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45960.663107175926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45960.663107175926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45960.663107175926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45960.663107175926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45960.663107175926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45960.663107175926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45960.663107175926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45960.663107175926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45960.663107175926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45960.663107175926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45960.663107175926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45960.663107175926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45960.663107175926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45960.663107175926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45960.663107175926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45960.663107175926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45960.663107175926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45960.663107175926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45960.663107175926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45960.663107175926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45960.663107175926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45960.663107175926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45960.663107175926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45960.663107175926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45960.663107175926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45960.663107175926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45960.663107175926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45960.663107175926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45960.663107175926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45960.663107175926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45960.663107175926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45960.663107175926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45960.663107175926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45960.663107175926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45960.663107175926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45960.663107175926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45960.663107175926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45960.663107175926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45960.663107175926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45960.663107175926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45960.663107175926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45960.663107175926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45960.663107175926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45960.663107175926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45960.663107175926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45960.663107175926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45960.663107175926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45960.663107175926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45960.663107175926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45960.663107175926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45960.663107175926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45960.663107175926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45960.663107175926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45960.663107175926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45960.663107175926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45960.663107175926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45960.663107175926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45960.663107175926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45960.663107175926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45960.663107175926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45960.663107175926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45960.663107175926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45960.663107175926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45960.663107175926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45960.663107175926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45960.663107175926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45960.663107175926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45960.663107175926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45960.663107175926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45960.663107175926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45960.663107175926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45960.663107175926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45960.663107175926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45960.663107175926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45960.663107175926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45960.663107175926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45960.663107175926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45960.663107175926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45960.663107175926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45960.663107175926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45960.663107175926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45960.663107175926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45960.663107175926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45960.663107175926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45960.663107175926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45960.663107175926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45960.663107175926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45960.663107175926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45960.663107175926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45960.663107175926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45960.663107175926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45960.663107175926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45960.663107175926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45960.663107175926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45960.663107175926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45960.663107175926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45960.663107175926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45960.663107175926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45960.663107175926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45960.663107175926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45960.663107175926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45960.663107175926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45960.663107175926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45960.663107175926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45960.663107175926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45960.663107175926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45960.663107175926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45960.663107175926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45960.663107175926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45960.663107175926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45960.663107175926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45960.663107175926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45960.663107175926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45960.663107175926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45960.663107175926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45960.663107175926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45960.663107175926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45960.663107175926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45960.663107175926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45960.663107175926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45960.663107175926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45960.663107175926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45960.663107175926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45960.663107175926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45960.663107175926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45960.663107175926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45960.663107175926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45960.663107175926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45960.663107175926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45960.663107175926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45960.663107175926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45960.663107175926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45960.663107175926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45960.663107175926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45960.663107175926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45960.663107175926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45960.663107175926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45960.663107175926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45960.663107175926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45960.663107175926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45960.663107175926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45960.663107175926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45960.663107175926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45960.663107175926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45960.663107175926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45960.663107175926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45960.663107175926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45960.663107175926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45960.663107175926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45960.663107175926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45960.663107175926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45960.663107175926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45960.663107175926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45960.663107175926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45960.663107175926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45960.663107175926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45960.663107175926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45960.663107175926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45960.663107175926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45960.663107175926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45960.663107175926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45960.663107175926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45960.663107175926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45960.663107175926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45960.663107175926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45960.663107175926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45960.663107175926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45960.663107175926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45960.663107175926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45960.663107175926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45960.663107175926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45960.663107175926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45960.663107175926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45960.663107175926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45960.663107175926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45960.663107175926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45960.663107175926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45960.663107175926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45960.663107175926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45960.663107175926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45960.663107175926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45960.663107175926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45960.663107175926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45960.663107175926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45960.663107175926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45960.663107175926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45960.663107175926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45960.663107175926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45960.663107175926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45960.663107175926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45960.663107175926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45960.663107175926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45960.663107175926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45960.663107175926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45960.663107175926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45960.663107175926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45960.663107175926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45960.663107175926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45960.663107175926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45960.663107175926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45960.663107175926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45960.663107175926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45960.663107175926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45960.663107175926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45960.663107175926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45960.663107175926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45960.663107175926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45960.663107175926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45960.663107175926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45960.663107175926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45960.663107175926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45960.663107175926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45960.663107175926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45960.663107175926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45960.663107175926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45960.663107175926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45960.663107175926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45960.663107175926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45960.663107175926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45960.663107175926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45960.663107175926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45960.663107175926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45960.663107175926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45960.663107175926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45960.663107175926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45960.663107175926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45960.663107175926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45960.663107175926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45960.663107175926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45960.663107175926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45960.663107175926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45960.663107175926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45960.663107175926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45960.663107175926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45960.663107175926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45960.663107175926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45960.663107175926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45960.663107175926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45960.663107175926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45960.663107175926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45960.663107175926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45960.663107175926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45960.663107175926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45960.663107175926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45960.663107175926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45960.663107175926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45960.663107175926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45960.663107175926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45960.663107175926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45960.663107175926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45960.663107175926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45960.663107175926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45960.663107175926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45960.663107175926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45960.663107175926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45960.663107175926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45960.663107175926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45960.663107175926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45960.663107175926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45960.663107175926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45960.663107175926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45960.663107175926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45960.663107175926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45960.663107175926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45960.663107175926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45960.663107175926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45960.663107175926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45960.663107175926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45960.663107175926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45960.663107175926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45960.663107175926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45960.663107175926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45960.663107175926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45960.663107175926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45960.663107175926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45960.663107175926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45960.663107175926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45960.663107175926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45960.663107175926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45960.663107175926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45960.663107175926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45960.663107175926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45960.663107175926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45960.663107175926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45960.663107175926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45960.663107175926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45960.663107175926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45960.663107175926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45960.663107175926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45960.663107175926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45960.663107175926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45960.663107175926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45960.663107175926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45960.663107175926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45960.663107175926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45960.663107175926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45960.663107175926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45960.663107175926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45960.663107175926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45960.663107175926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45960.663107175926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45960.663107175926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45960.663107175926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45960.663107175926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45960.663107175926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45960.663107175926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45960.663107175926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45960.663107175926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45960.663107175926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45960.663107175926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45960.663107175926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45960.663107175926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45960.663107175926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45960.663107175926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45960.663107175926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45960.663107175926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45960.663107175926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45960.663107175926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45960.663107175926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45960.663107175926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45960.663107175926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45960.663107175926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45960.663107175926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45960.663107175926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45960.663107175926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45960.663107175926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45960.663107175926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45960.663107175926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45960.663107175926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45960.663107175926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45960.663107175926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45960.663107175926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45960.663107175926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45960.663107175926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45960.663107175926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45960.663107175926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45960.663107175926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45960.663107175926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45960.663107175926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45960.663107175926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45960.663107175926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45960.663107175926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45960.663107175926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45960.663107175926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45960.663107175926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45960.663107175926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45960.663107175926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45960.663107175926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45960.663107175926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45960.663107175926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45960.663107175926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45960.663107175926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45960.663107175926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45960.663107175926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45960.663107175926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45960.663107175926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45960.663107175926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45960.663107175926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45960.663107175926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45960.663107175926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45960.663107175926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45960.663107175926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45960.663107175926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45960.663107175926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45960.663107175926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45960.663107175926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45960.663107175926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45960.663107175926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45960.663107175926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45960.663107175926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45960.663107175926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45960.663107175926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45960.663107175926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45960.663107175926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45960.663107175926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45960.663107175926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45960.663107175926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45960.663107175926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45960.663107175926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45960.663107175926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45960.663107175926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45960.663107175926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45960.663107175926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45960.663107175926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45960.663107175926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45960.663107175926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45960.663107175926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45960.663107175926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45960.663107175926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45960.663107175926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45960.663107175926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45960.663107175926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45960.663107175926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45960.663107175926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45960.663107175926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45960.663107175926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45960.663107175926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45960.663107175926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45960.663107175926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45960.663107175926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45960.663107175926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45960.663107175926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45960.663107175926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45960.663107175926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45960.663107175926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45960.663107175926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45960.663107175926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45960.663107175926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45960.663107175926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45960.663107175926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45960.663107175926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45960.663107175926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45960.663107175926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45960.663107175926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45960.663107175926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45960.663107175926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45960.663107175926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45960.663107175926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45960.663107175926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45960.663107175926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45960.663107175926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45960.663107175926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45960.663107175926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45960.663107175926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45960.663107175926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45960.663107175926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45960.663107175926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45960.663107175926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45960.663107175926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45960.663107175926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45960.663107175926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45960.663107175926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45960.663107175926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45960.663107175926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45960.663107175926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45960.663107175926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45960.663107175926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45960.663107175926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45960.663107175926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45960.663107175926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45960.663107175926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45960.663107175926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45960.663107175926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45960.663107175926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45960.663107175926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45960.663107175926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45960.663107175926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45960.663107175926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45960.663107175926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45960.663107175926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45960.663107175926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45960.663107175926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45960.663107175926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45960.663107175926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45960.663107175926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45960.663107175926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45960.663107175926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45960.663107175926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45960.663107175926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45960.663107175926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45960.663107175926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45960.663107175926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45960.663107175926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45960.663107175926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45960.663107175926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45960.663107175926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45960.663107175926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45960.663107175926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45960.663107175926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45960.663107175926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45960.663107175926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45960.663107175926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45960.663107175926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45960.663107175926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45960.663107175926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45960.663107175926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45960.663107175926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45960.663107175926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45960.663107175926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45960.663107175926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45960.663107175926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45960.663107175926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45960.663107175926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45960.663107175926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45960.663107175926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45960.663107175926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45960.663107175926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45960.663107175926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45960.663107175926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45960.663107175926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45960.663107175926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45960.663107175926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45960.663107175926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45960.663107175926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45960.663107175926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45960.663107175926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45960.663107175926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45960.663107175926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45960.663107175926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45960.663107175926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45960.663107175926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45960.663107175926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45960.663107175926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45960.663107175926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45960.663107175926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45960.663107175926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45960.663107175926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45960.663107175926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45960.663107175926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45960.663107175926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45960.663107175926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45960.663107175926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45960.663107175926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45960.663107175926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45960.663107175926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45960.663107175926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45960.663107175926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45960.663107175926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45960.663107175926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45960.663107175926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45960.663107175926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45960.663107175926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45960.663107175926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45960.663107175926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45960.663107175926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45960.663107175926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45960.663107175926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45960.663107175926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45960.663107175926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45960.663107175926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45960.663107175926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45960.663107175926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45960.663107175926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45960.663107175926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45960.663107175926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45960.663107175926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45960.663107175926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45960.663107175926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45960.663107175926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45960.663107175926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45960.663107175926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45960.663107175926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45960.663107175926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45960.663107175926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45960.663107175926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45960.663107175926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45960.663107175926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45960.663107175926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45960.663107175926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45960.663107175926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45960.663107175926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45960.663107175926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45960.663107175926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45960.663107175926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45960.663107175926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45960.663107175926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45960.663107175926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45960.663107175926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45960.663107175926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45960.663107175926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45960.663107175926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45960.663107175926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45960.663107175926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45960.663107175926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45960.663107175926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45960.663107175926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45960.663107175926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45960.663107175926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45960.663107175926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45960.663107175926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45960.663107175926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45960.663107175926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45960.663107175926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45960.663107175926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45960.663107175926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45960.663107175926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45960.663107175926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45960.663107175926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45960.663107175926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45960.663107175926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45960.663107175926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45960.663107175926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45960.663107175926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45960.663107175926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45960.663107175926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45960.663107175926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45960.663107175926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45960.663107175926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45960.663107175926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45960.663107175926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45960.663107175926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45960.663107175926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45960.663107175926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45960.663107175926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45960.663107175926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45960.663107175926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45960.663107175926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45960.663107175926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45960.663107175926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45960.663107175926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45960.663107175926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45960.663107175926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45960.663107175926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45960.663107175926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45960.663107175926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45960.663107175926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45960.663107175926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45960.663107175926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45960.663107175926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45960.663107175926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45960.663107175926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45960.663107175926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45960.663107175926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45960.663107175926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45960.663107175926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45960.663107175926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45960.663107175926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45960.663107175926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45960.663107175926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45960.663107175926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45960.663107175926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45960.663107175926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45960.663107175926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45960.663107175926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45960.663107175926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45960.663107175926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45960.663107175926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45960.663107175926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45960.663107175926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45960.663107175926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45960.663107175926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45960.663107175926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45960.663107175926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45960.663107175926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45960.663107175926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45960.663107175926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45960.663107175926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45960.663107175926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45960.663107175926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45960.663107175926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45960.663107175926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45960.663107175926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45960.663107175926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45960.663107175926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45960.663107175926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45960.663107175926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45960.663107175926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45960.663107175926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45960.663107175926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45960.663107175926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45960.663107175926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45960.663107175926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45960.663107175926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45960.663107175926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45960.663107175926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45960.663107175926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45960.663107175926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45960.663107175926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45960.663107175926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45960.663107175926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45960.663107175926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45960.663107175926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45960.663107175926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45960.663107175926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45960.663107175926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45960.663107175926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45960.663107175926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45960.663107175926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45960.663107175926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45960.663107175926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45960.663107175926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45960.663107175926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45960.663107175926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45960.663107175926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45960.663107175926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45960.663107175926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45960.663107175926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45960.663107175926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45960.663107175926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45960.663107175926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45960.663107175926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45960.663107175926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45960.663107175926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45960.663107175926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45960.663107175926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45960.663107175926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45960.663107175926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45960.663107175926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45960.663107175926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45960.663107175926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45960.663107175926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45960.663107175926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45960.663107175926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45960.663107175926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45960.663107175926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45960.663107175926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45960.663107175926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45960.663107175926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45960.663107175926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45960.663107175926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45960.663107175926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45960.663107175926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45960.663107175926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45960.663107175926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45960.663107175926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45960.663107175926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45960.663107175926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45960.663107175926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45960.663107175926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45960.663107175926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45960.663107175926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45960.663107175926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45960.663107175926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45960.663107175926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45960.663107175926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45960.663107175926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45960.663107175926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45960.663107175926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45960.663107175926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45960.663107175926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45960.663107175926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45960.663107175926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45960.663107175926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45960.663107175926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45960.663107175926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45960.663107175926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45960.663107175926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45960.663107175926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45960.663107175926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45960.663107175926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45960.663107175926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45960.663107175926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45960.663107175926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45960.663107175926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45960.663107175926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45960.663107175926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45960.663107175926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45960.663107175926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45960.663107175926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45960.663107175926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45960.663107175926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45960.663107175926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45960.663107175926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45960.663107175926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45960.663107175926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45960.663107175926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45960.663107175926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45960.663107175926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45960.663107175926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45960.663107175926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45960.663107175926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45960.663107175926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45960.663107175926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45960.663107175926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45960.663107175926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45960.663107175926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45960.663107175926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45960.663107175926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45960.663107175926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45960.663107175926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45960.663107175926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45960.663107175926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45960.663107175926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45960.663107175926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45960.663107175926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45960.663107175926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45960.663107175926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45960.663107175926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45960.663107175926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45960.663107175926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45960.663107175926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45960.663107175926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45960.663107175926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45960.663107175926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45960.663107175926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45960.663107175926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45960.663107175926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45960.663107175926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45960.663107175926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45960.663107175926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45960.663107175926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45960.663107175926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45960.663107175926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45960.663107175926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45960.663107175926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45960.663107175926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45960.663107175926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45960.663107175926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45960.663107175926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45960.663107175926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45960.663107175926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45960.663107175926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45960.663107175926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45960.663107175926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45960.663107175926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45960.663107175926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45960.663107175926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45960.663107175926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45960.663107175926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45960.663107175926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45960.663107175926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45960.663107175926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45960.663107175926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45960.663107175926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45960.663107175926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45960.663107175926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45960.663107175926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45960.663107175926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45960.663107175926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45960.663107175926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45960.663107175926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45960.663107175926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45960.663107175926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45960.663107175926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45960.663107175926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45960.663107175926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45960.663107175926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45960.663107175926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45960.663107175926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45960.663107175926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45960.663107175926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45960.663107175926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45960.663107175926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45960.663107175926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45960.663107175926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45960.663107175926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45960.663107175926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45960.663107175926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45960.663107175926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45960.663107175926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45960.663107175926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45960.663107175926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45960.663107175926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45960.663107175926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45960.663107175926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45960.663107175926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45960.663107175926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45960.663107175926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45960.663107175926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45960.663107175926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45960.663107175926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45960.663107175926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45960.663107175926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45960.663107175926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45960.663107175926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45960.663107175926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45960.663107175926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45960.663107175926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45960.663107175926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45960.663107175926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45960.663107175926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45960.663107175926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45960.663107175926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45960.663107175926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45960.663107175926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45960.663107175926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45960.663107175926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45960.663107175926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45960.663107175926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45960.663107175926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45960.663107175926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45960.663107175926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45960.663107175926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45960.663107175926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45960.663107175926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45960.663107175926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45960.663107175926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45960.663107175926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45960.663107175926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45960.663107175926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45960.663107175926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45960.663107175926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45960.663107175926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45960.663107175926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45960.663107175926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45960.663107175926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45960.663107175926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45960.663107175926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45960.663107175926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45960.663107175926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45960.663107175926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45960.663107175926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45960.663107175926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45960.663107175926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45960.663107175926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45960.663107175926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45960.663107175926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45960.663107175926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45960.663107175926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45960.663107175926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45960.663107175926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45960.663107175926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45960.663107175926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45960.663107175926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45960.663107175926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45960.663107175926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45960.663107175926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45960.663107175926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45960.663107175926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45960.663107175926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45960.663107175926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45960.663107175926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45960.663107175926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45960.663107175926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45960.663107175926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45960.663107175926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45960.663107175926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45960.663107175926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45960.663107175926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45960.663107175926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45960.663107175926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45960.663107175926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45960.663107175926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45960.663107175926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45960.663107175926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45960.663107175926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45960.663107175926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45960.663107175926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45960.663107175926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45960.663107175926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45960.663107175926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45960.663107175926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45960.663107175926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45960.663107175926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45960.663107175926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45960.663107175926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45960.663107175926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45960.663107175926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45960.663107175926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45960.663107175926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45960.663107175926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45960.663107175926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45960.663107175926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45960.663107175926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45960.663107175926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45960.663107175926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45960.663107175926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45960.663107175926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45960.663107175926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45960.663107175926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45960.663107175926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45960.663107175926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45960.663107175926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45960.663107175926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45960.663107175926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45960.663107175926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45960.663107175926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45960.663107175926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45960.663107175926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45960.663107175926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45960.663107175926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45960.663107175926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45960.663107175926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45960.663107175926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45960.663107175926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45960.663107175926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45960.663107175926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45960.663107175926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45960.663107175926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45960.663107175926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45960.663107175926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45960.663107175926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45960.663107175926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45960.663107175926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45960.663107175926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45960.663107175926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45960.663107175926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45960.663107175926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45960.663107175926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45960.663107175926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45960.663107175926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45960.663107175926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45960.663107175926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45960.663107175926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45960.663107175926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45960.663107175926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45960.663107175926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45960.663107175926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45960.663107175926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45960.663107175926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45960.663107175926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45960.663107175926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45960.663107175926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45960.663107175926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45960.663107175926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45960.663107175926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45960.663107175926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45960.663107175926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45960.663107175926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45960.663107175926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45960.663107175926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45960.663107175926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45960.663107175926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45960.663107175926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45960.663107175926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45960.663107175926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45960.663107175926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45960.663107175926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45960.663107175926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45960.663107175926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45960.663107175926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45960.663107175926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45960.663107175926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45960.663107175926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45960.663107175926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45960.663107175926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45960.663107175926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45960.663107175926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45960.663107175926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45960.663107175926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45960.663107175926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45960.663107175926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45960.663107175926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45960.663107175926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45960.663107175926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45960.663107175926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45960.663107175926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45960.663107175926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45960.663107175926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45960.663107175926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45960.663107175926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45960.663107175926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45960.663107175926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45960.663107175926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45960.663107175926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45960.663107175926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45960.663107175926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45960.663107175926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45960.663107175926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45960.663107175926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45960.663107175926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45960.663107175926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45960.663107175926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45960.663107175926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45960.663107175926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45960.663107175926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45960.663107175926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45960.663107175926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45960.663107175926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45960.663107175926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45960.663107175926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45960.663107175926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45960.663107175926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45960.663107175926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45960.663107175926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45960.663107175926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45960.663107175926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45960.663107175926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45960.663107175926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45960.663107175926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45960.663107175926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45960.663107175926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45960.663107175926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45960.663107175926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45960.663107175926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45960.663107175926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45960.663107175926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45960.663107175926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45960.663107175926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45960.663107175926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45960.663107175926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45960.663107175926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45960.663107175926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45960.663107175926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257.1823895833295</v>
      </c>
      <c r="H2" s="99">
        <v>45703.474768518521</v>
      </c>
      <c r="I2" s="99" t="str">
        <f>IFERROR(VLOOKUP(D2,DB!A:F,6,0),"")</f>
        <v>SCECO</v>
      </c>
      <c r="J2" s="99" t="str">
        <f>IFERROR(VLOOKUP(D2,DB!A:G,7,0),"")</f>
        <v>Dead</v>
      </c>
      <c r="K2" s="101" t="s">
        <v>39113</v>
      </c>
      <c r="L2" s="94" t="str">
        <f>IFERROR(VLOOKUP(D2,DB!A:I,9,0),"")</f>
        <v>Latis</v>
      </c>
    </row>
    <row r="3" spans="1:16" ht="29.25" customHeight="1">
      <c r="A3" s="119" t="s">
        <v>39114</v>
      </c>
      <c r="B3" s="119" t="str">
        <f>IFERROR(VLOOKUP(D3,DB!A:K,11,0),"")</f>
        <v>R4</v>
      </c>
      <c r="C3" s="120">
        <v>1</v>
      </c>
      <c r="D3" s="121" t="s">
        <v>35072</v>
      </c>
      <c r="E3" s="98" t="s">
        <v>39021</v>
      </c>
      <c r="F3" s="123">
        <v>45960.396087962959</v>
      </c>
      <c r="G3" s="124">
        <f ca="1">IFERROR(NOW()-F3,"")</f>
        <v>0.26701921296626097</v>
      </c>
      <c r="H3" s="123">
        <v>45960.38758101852</v>
      </c>
      <c r="I3" s="119" t="str">
        <f>IFERROR(VLOOKUP(D3,DB!A:F,6,0),"")</f>
        <v>SCECO</v>
      </c>
      <c r="J3" s="119" t="str">
        <f>IFERROR(VLOOKUP(D3,DB!A:G,7,0),"")</f>
        <v>Dead</v>
      </c>
      <c r="K3" s="125" t="s">
        <v>39115</v>
      </c>
      <c r="L3" s="121" t="str">
        <f>IFERROR(VLOOKUP(D3,DB!A:I,9,0),"")</f>
        <v>Latis</v>
      </c>
    </row>
    <row r="4" spans="1:16" ht="15" customHeight="1">
      <c r="A4" s="119" t="s">
        <v>39116</v>
      </c>
      <c r="B4" s="119" t="str">
        <f>IFERROR(VLOOKUP(D4,DB!A:K,11,0),"")</f>
        <v>R4</v>
      </c>
      <c r="C4" s="120">
        <v>1</v>
      </c>
      <c r="D4" s="94" t="s">
        <v>36061</v>
      </c>
      <c r="E4" s="98" t="s">
        <v>39021</v>
      </c>
      <c r="F4" s="123"/>
      <c r="G4" s="124">
        <f ca="1">IFERROR(NOW()-F4,"")</f>
        <v>45960.663107175926</v>
      </c>
      <c r="H4" s="123">
        <v>45960.387592592589</v>
      </c>
      <c r="I4" s="119" t="str">
        <f>IFERROR(VLOOKUP(D4,DB!A:F,6,0),"")</f>
        <v>SCECO</v>
      </c>
      <c r="J4" s="119" t="str">
        <f>IFERROR(VLOOKUP(D4,DB!A:G,7,0),"")</f>
        <v>Dead</v>
      </c>
      <c r="K4" s="125" t="s">
        <v>39117</v>
      </c>
      <c r="L4" s="121" t="str">
        <f>IFERROR(VLOOKUP(D4,DB!A:I,9,0),"")</f>
        <v>Latis</v>
      </c>
    </row>
    <row r="5" spans="1:16" ht="15" customHeight="1">
      <c r="A5" s="119"/>
      <c r="B5" s="119" t="str">
        <f>IFERROR(VLOOKUP(D5,DB!A:K,11,0),"")</f>
        <v/>
      </c>
      <c r="C5" s="120"/>
      <c r="D5" s="121"/>
      <c r="E5" s="98"/>
      <c r="F5" s="123"/>
      <c r="G5" s="124">
        <f ca="1">IFERROR(NOW()-F5,"")</f>
        <v>45960.663107175926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45960.663107175926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45960.663107175926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45960.663107175926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45960.663107175926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45960.663107175926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45960.663107175926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45960.663107175926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45960.663107175926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45960.663107175926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45960.663107175926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45960.663107175926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45960.663107175926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45960.663107175926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45960.663107175926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45960.663107175926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45960.663107175926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45960.663107175926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45960.663107175926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45960.663107175926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45960.663107175926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45960.663107175926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45960.663107175926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45960.663107175926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45960.663107175926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45960.663107175926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45960.663107175926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45960.663107175926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45960.663107175926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45960.663107175926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45960.663107175926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45960.663107175926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45960.663107175926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45960.663107175926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45960.663107175926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45960.663107175926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45960.663107175926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45960.663107175926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45960.663107175926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45960.663107175926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45960.663107175926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45960.663107175926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45960.663107175926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45960.663107175926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45960.663107175926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45960.663107175926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45960.663107175926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45960.663107175926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45960.663107175926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45960.663107175926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45960.663107175926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45960.663107175926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45960.663107175926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45960.663107175926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45960.663107175926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45960.663107175926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45960.663107175926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45960.663107175926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45960.663107175926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45960.663107175926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45960.663107175926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45960.663107175926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45960.663107175926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45960.663107175926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45960.663107175926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45960.663107175926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45960.663107175926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45960.663107175926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45960.663107175926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45960.663107175926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45960.663107175926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45960.663107175926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45960.663107175926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45960.663107175926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45960.663107175926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45960.663107175926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45960.663107175926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45960.663107175926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45960.663107175926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45960.663107175926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45960.663107175926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45960.663107175926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45960.663107175926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45960.663107175926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45960.663107175926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45960.663107175926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45960.663107175926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45960.663107175926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45960.663107175926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45960.663107175926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45960.663107175926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45960.663107175926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45960.663107175926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45960.663107175926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45960.663107175926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45960.663107175926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45960.663107175926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45960.663107175926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45960.663107175926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45960.663107175926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45960.663107175926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45960.663107175926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45960.663107175926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45960.663107175926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45960.663107175926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45960.663107175926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45960.663107175926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45960.663107175926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45960.663107175926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45960.663107175926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45960.663107175926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45960.663107175926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45960.663107175926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45960.663107175926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45960.663107175926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45960.663107175926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45960.663107175926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45960.663107175926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45960.663107175926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45960.663107175926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45960.663107175926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45960.663107175926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45960.663107175926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45960.663107175926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45960.663107175926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45960.663107175926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45960.663107175926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45960.663107175926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45960.663107175926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45960.663107175926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45960.663107175926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45960.663107175926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45960.663107175926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45960.663107175926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45960.663107175926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45960.663107175926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45960.663107175926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45960.663107175926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45960.663107175926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45960.663107175926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45960.663107175926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45960.663107175926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45960.663107175926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45960.663107175926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45960.663107175926</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45960.663107175926</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68.831046990737377</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39103</v>
      </c>
      <c r="F3" s="38">
        <v>45926.188877314817</v>
      </c>
      <c r="G3" s="144">
        <f t="shared" ref="G3" ca="1" si="0">IFERROR(NOW()-F3,"")</f>
        <v>34.474229861109052</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39103</v>
      </c>
      <c r="F4" s="153">
        <v>45948.661111111112</v>
      </c>
      <c r="G4" s="154">
        <f ca="1">IFERROR(NOW()-F4,"")</f>
        <v>12.001996064813284</v>
      </c>
      <c r="H4" s="153">
        <v>45948.661111111112</v>
      </c>
      <c r="I4" s="152" t="str">
        <f>IFERROR(VLOOKUP(D4,DB!A:F,6,0),"")</f>
        <v>SCECO</v>
      </c>
      <c r="J4" s="152" t="str">
        <f>IFERROR(VLOOKUP(D4,DB!A:G,7,0),"")</f>
        <v>Dead</v>
      </c>
      <c r="K4" s="152" t="s">
        <v>39123</v>
      </c>
      <c r="L4" s="152" t="str">
        <f>IFERROR(VLOOKUP(D4,DB!A:I,9,0),"")</f>
        <v>Latis</v>
      </c>
    </row>
    <row r="5" spans="1:13" ht="15">
      <c r="A5" s="152"/>
      <c r="B5" s="152" t="str">
        <f>IFERROR(VLOOKUP(D5,DB!A:K,11,0),"")</f>
        <v/>
      </c>
      <c r="C5" s="152"/>
      <c r="D5"/>
      <c r="E5" s="152"/>
      <c r="F5" s="153"/>
      <c r="G5" s="154">
        <f ca="1">IFERROR(NOW()-F5,"")</f>
        <v>45960.663107175926</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45960.663107175926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45960.663107175926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45960.663107175926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45960.663107175926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45960.663107175926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45960.663107175926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45960.663107175926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45960.663107175926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45960.663107175926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45960.663107175926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45960.663107175926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45960.663107175926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45960.663107175926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45960.663107175926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45960.663107175926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45960.663107175926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45960.663107175926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45960.663107175926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45960.663107175926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45960.663107175926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45960.663107175926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45960.663107175926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45960.663107175926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45960.663107175926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45960.663107175926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45960.663107175926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45960.663107175926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45960.663107175926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45960.663107175926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45960.663107175926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45960.663107175926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45960.663107175926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45960.663107175926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45960.663107175926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45960.663107175926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45960.663107175926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45960.663107175926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45960.663107175926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45960.663107175926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45960.663107175926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45960.663107175926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45960.663107175926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45960.663107175926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45960.663107175926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45960.663107175926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45960.663107175926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45960.663107175926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45960.663107175926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45960.663107175926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45960.663107175926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45960.663107175926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45960.663107175926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45960.663107175926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45960.663107175926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45960.663107175926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45960.663107175926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45960.663107175926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45960.663107175926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45960.663107175926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45960.663107175926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45960.663107175926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45960.663107175926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45960.663107175926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45960.663107175926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45960.663107175926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45960.663107175926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45960.663107175926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45960.663107175926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45960.663107175926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45960.663107175926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45960.663107175926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45960.663107175926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45960.663107175926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45960.663107175926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45960.663107175926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45960.663107175926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45960.663107175926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45960.663107175926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45960.663107175926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45960.663107175926</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45960.663107175926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45960.663107175926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45960.663107175926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45960.663107175926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45960.663107175926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45960.663107175926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45960.663107175926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45960.663107175926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45960.663107175926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45960.663107175926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45960.663107175926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45960.663107175926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45960.663107175926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45960.663107175926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45960.663107175926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45960.663107175926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45960.663107175926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45960.663107175926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45960.663107175926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45960.663107175926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45960.663107175926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45960.663107175926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45960.663107175926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45960.663107175926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45960.663107175926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45960.663107175926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45960.663107175926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45960.663107175926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45960.663107175926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45960.663107175926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45960.663107175926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45960.663107175926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45960.663107175926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45960.663107175926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45960.663107175926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45960.663107175926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45960.663107175926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45960.663107175926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45960.663107175926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45960.663107175926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45960.663107175926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45960.663107175926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45960.663107175926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45960.663107175926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45960.663107175926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45960.663107175926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45960.663107175926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45960.663107175926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45960.663107175926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45960.663107175926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45960.663107175926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45960.663107175926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45960.663107175926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45960.663107175926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45960.663107175926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45960.663107175926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45960.663107175926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45960.663107175926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45960.663107175926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45960.663107175926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45960.663107175926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45960.663107175926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45960.663107175926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45960.663107175926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45960.663107175926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45960.663107175926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45960.663107175926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45960.663107175926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45960.663107175926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45960.663107175926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45960.663107175926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45960.663107175926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45960.663107175926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45960.663107175926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45960.663107175926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45960.663107175926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45960.663107175926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45960.663107175926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45960.663107175926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45960.663107175926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45960.663107175926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45960.663107175926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45960.663107175926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45960.663107175926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45960.663107175926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45960.663107175926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45960.663107175926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45960.663107175926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45960.663107175926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45960.663107175926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45960.663107175926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45960.663107175926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45960.663107175926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45960.663107175926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45960.663107175926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45960.663107175926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45960.663107175926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45960.663107175926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45960.663107175926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45960.663107175926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45960.663107175926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45960.663107175926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45960.663107175926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45960.663107175926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45960.663107175926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45960.663107175926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45960.663107175926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45960.663107175926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45960.663107175926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45960.663107175926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45960.663107175926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45960.663107175926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45960.663107175926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45960.663107175926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45960.663107175926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45960.663107175926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45960.663107175926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45960.663107175926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45960.663107175926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45960.663107175926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45960.663107175926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45960.663107175926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45960.663107175926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45960.663107175926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45960.663107175926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45960.663107175926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45960.663107175926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45960.663107175926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45960.663107175926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45960.663107175926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45960.663107175926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45960.663107175926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45960.663107175926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45960.663107175926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45960.663107175926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45960.663107175926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45960.663107175926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45960.663107175926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45960.663107175926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45960.663107175926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45960.663107175926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45960.663107175926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45960.663107175926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45960.663107175926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45960.663107175926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45960.663107175926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45960.663107175926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45960.663107175926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45960.663107175926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45960.663107175926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45960.663107175926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45960.663107175926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45960.663107175926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45960.663107175926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45960.663107175926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45960.663107175926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45960.663107175926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45960.663107175926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45960.663107175926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45960.663107175926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45960.663107175926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45960.663107175926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45960.663107175926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45960.663107175926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45960.663107175926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45960.663107175926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45960.663107175926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45960.663107175926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45960.663107175926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45960.663107175926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45960.663107175926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45960.663107175926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45960.663107175926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45960.663107175926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45960.663107175926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45960.663107175926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45960.663107175926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45960.663107175926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45960.663107175926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45960.663107175926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45960.663107175926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45960.663107175926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45960.663107175926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45960.663107175926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45960.663107175926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45960.663107175926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45960.663107175926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45960.663107175926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45960.663107175926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45960.663107175926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45960.663107175926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45960.663107175926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45960.663107175926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45960.663107175926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45960.663107175926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45960.663107175926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45960.663107175926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45960.663107175926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45960.663107175926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45960.663107175926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45960.663107175926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45960.663107175926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45960.663107175926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45960.663107175926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45960.663107175926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45960.663107175926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45960.663107175926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45960.663107175926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45960.663107175926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45960.663107175926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45960.663107175926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45960.663107175926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45960.663107175926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45960.663107175926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45960.663107175926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45960.663107175926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45960.663107175926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45960.663107175926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45960.663107175926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45960.663107175926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45960.663107175926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45960.663107175926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45960.663107175926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45960.663107175926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45960.663107175926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45960.663107175926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45960.663107175926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45960.663107175926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45960.663107175926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45960.663107175926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45960.663107175926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45960.663107175926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45960.663107175926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45960.663107175926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45960.663107175926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45960.663107175926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45960.663107175926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45960.663107175926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45960.663107175926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45960.663107175926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45960.663107175926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45960.663107175926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45960.663107175926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45960.663107175926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45960.663107175926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45960.663107175926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45960.663107175926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45960.663107175926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45960.663107175926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45960.663107175926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45960.663107175926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45960.663107175926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45960.663107175926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45960.663107175926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45960.663107175926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45960.663107175926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45960.663107175926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45960.663107175926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45960.663107175926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45960.663107175926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45960.663107175926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45960.663107175926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45960.663107175926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45960.663107175926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45960.663107175926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45960.663107175926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45960.663107175926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45960.663107175926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45960.663107175926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45960.663107175926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45960.663107175926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45960.663107175926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45960.663107175926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45960.663107175926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45960.663107175926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45960.663107175926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45960.663107175926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45960.663107175926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45960.663107175926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45960.663107175926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45960.663107175926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45960.663107175926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45960.663107175926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45960.663107175926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45960.663107175926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45960.663107175926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45960.663107175926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45960.663107175926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45960.663107175926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45960.663107175926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45960.663107175926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45960.663107175926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45960.663107175926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45960.663107175926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45960.663107175926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45960.663107175926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45960.663107175926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45960.663107175926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45960.663107175926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45960.663107175926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45960.663107175926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45960.663107175926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45960.663107175926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45960.663107175926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45960.663107175926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45960.663107175926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45960.663107175926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45960.663107175926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45960.663107175926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45960.663107175926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45960.663107175926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45960.663107175926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45960.663107175926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45960.663107175926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45960.663107175926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45960.663107175926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45960.663107175926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45960.663107175926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45960.663107175926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45960.663107175926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45960.663107175926</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45960.663107175926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45960.663107175926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45960.663107175926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45960.663107175926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45960.663107175926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45960.663107175926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45960.663107175926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45960.663107175926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45960.663107175926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45960.663107175926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45960.663107175926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45960.663107175926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45960.663107175926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45960.663107175926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45960.663107175926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45960.663107175926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45960.663107175926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45960.663107175926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45960.663107175926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45960.663107175926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45960.663107175926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45960.663107175926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45960.663107175926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45960.663107175926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45960.663107175926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45960.663107175926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45960.663107175926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45960.663107175926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45960.663107175926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45960.663107175926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45960.663107175926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45960.663107175926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45960.663107175926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45960.663107175926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45960.663107175926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45960.663107175926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45960.663107175926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45960.663107175926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45960.663107175926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45960.663107175926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45960.663107175926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45960.663107175926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45960.663107175926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45960.663107175926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45960.663107175926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45960.663107175926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45960.663107175926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45960.663107175926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45960.663107175926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45960.663107175926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45960.663107175926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45960.663107175926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45960.663107175926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45960.663107175926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2025-10-30T12:54:56Z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