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22" documentId="120_S{2AC9BD13-BADA-5192-A53E-5A8FF88502F6}" xr6:coauthVersionLast="47" xr6:coauthVersionMax="47" xr10:uidLastSave="{A2E4103B-2598-4162-BD00-7652C09B5BC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<sst xmlns="http://schemas.openxmlformats.org/spreadsheetml/2006/main" count="180315" uniqueCount="39142">
  <si>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</si>
  <si>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</si>
  <si>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</si>
  <si>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</si>
  <si>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</si>
  <si>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</si>
  <si>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</si>
  <si>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</si>
  <si>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</si>
  <si>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</si>
  <si>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</si>
  <si>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</si>
  <si>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</si>
  <si>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</si>
  <si>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</si>
  <si>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</si>
  <si>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</si>
  <si>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</si>
  <si>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</si>
  <si>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</si>
  <si>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</si>
  <si>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</si>
  <si>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</si>
  <si>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</si>
  <si>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</si>
  <si>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</si>
  <si>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</si>
  <si>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</si>
  <si>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</si>
  <si>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</si>
  <si>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</si>
  <si>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</si>
  <si>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</si>
  <si>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</si>
  <si>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</si>
  <si>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</si>
  <si>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</si>
  <si>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</si>
  <si>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</si>
  <si>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</si>
  <si>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</si>
  <si>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</si>
  <si>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</si>
  <si>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</si>
  <si>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</si>
  <si>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</si>
  <si>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</si>
  <si>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</si>
  <si>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</si>
  <si>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</si>
  <si>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</si>
  <si>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</si>
  <si>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</si>
  <si>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</si>
  <si>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</si>
  <si>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</si>
  <si>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</si>
  <si>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</si>
  <si>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</si>
  <si>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</si>
  <si>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</si>
  <si>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</si>
  <si>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</si>
  <si>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</si>
  <si>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</si>
  <si>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</si>
  <si>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</si>
  <si>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</si>
  <si>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</si>
  <si>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</si>
  <si>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</si>
  <si>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</si>
  <si>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</si>
  <si>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</si>
  <si>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</si>
  <si>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</si>
  <si>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</si>
  <si>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</si>
  <si>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</si>
  <si>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</si>
  <si>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</si>
  <si>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</si>
  <si>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</si>
  <si>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</si>
  <si>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</si>
  <si>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</si>
  <si>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</si>
  <si>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</si>
  <si>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</si>
  <si>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</si>
  <si>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</si>
  <si>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</si>
  <si>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</si>
  <si>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</si>
  <si>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</si>
  <si>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</si>
  <si>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</si>
  <si>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</si>
  <si>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</si>
  <si>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</si>
  <si>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</si>
  <si>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</si>
  <si>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</si>
  <si>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</si>
  <si>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</si>
  <si>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</si>
  <si>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</si>
  <si>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</si>
  <si>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</si>
  <si>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</si>
  <si>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</si>
  <si>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</si>
  <si>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</si>
  <si>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</si>
  <si>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</si>
  <si>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</si>
  <si>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</si>
  <si>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</si>
  <si>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</si>
  <si>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</si>
  <si>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</si>
  <si>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</si>
  <si>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</si>
  <si>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</si>
  <si>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</si>
  <si>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</si>
  <si>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</si>
  <si>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</si>
  <si>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</si>
  <si>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</si>
  <si>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</si>
  <si>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</si>
  <si>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</si>
  <si>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</si>
  <si>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</si>
  <si>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</si>
  <si>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</si>
  <si>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</si>
  <si>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</si>
  <si>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</si>
  <si>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</si>
  <si>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</si>
  <si>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</si>
  <si>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</si>
  <si>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</si>
  <si>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</si>
  <si>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</si>
  <si>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</si>
  <si>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</si>
  <si>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</si>
  <si>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</si>
  <si>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</si>
  <si>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</si>
  <si>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</si>
  <si>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</si>
  <si>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</si>
  <si>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</si>
  <si>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</si>
  <si>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</si>
  <si>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</si>
  <si>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</si>
  <si>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</si>
  <si>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</si>
  <si>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</si>
  <si>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</si>
  <si>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</si>
  <si>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</si>
  <si>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</si>
  <si>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</si>
  <si>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</si>
  <si>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</si>
  <si>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</si>
  <si>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</si>
  <si>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</si>
  <si>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</si>
  <si>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</si>
  <si>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</si>
  <si>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</si>
  <si>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</si>
  <si>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</si>
  <si>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</si>
  <si>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</si>
  <si>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</si>
  <si>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</si>
  <si>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</si>
  <si>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</si>
  <si>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</si>
  <si>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</si>
  <si>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</si>
  <si>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</si>
  <si>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</si>
  <si>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</si>
  <si>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</si>
  <si>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</si>
  <si>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</si>
  <si>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</si>
  <si>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</si>
  <si>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</si>
  <si>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</si>
  <si>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</si>
  <si>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</si>
  <si>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</si>
  <si>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</si>
  <si>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</si>
  <si>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</si>
  <si>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</si>
  <si>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</si>
  <si>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</si>
  <si>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</si>
  <si>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</si>
  <si>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</si>
  <si>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</si>
  <si>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</si>
  <si>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</si>
  <si>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</si>
  <si>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</si>
  <si>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</si>
  <si>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</si>
  <si>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</si>
  <si>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</si>
  <si>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</si>
  <si>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</si>
  <si>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</si>
  <si>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</si>
  <si>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</si>
  <si>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</si>
  <si>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</si>
  <si>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</si>
  <si>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</si>
  <si>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</si>
  <si>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</si>
  <si>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</si>
  <si>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</si>
  <si>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</si>
  <si>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</si>
  <si>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</si>
  <si>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</si>
  <si>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</si>
  <si>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</si>
  <si>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</si>
  <si>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</si>
  <si>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</si>
  <si>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</si>
  <si>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</si>
  <si>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</si>
  <si>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</si>
  <si>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</si>
  <si>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</si>
  <si>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</si>
  <si>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</si>
  <si>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</si>
  <si>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</si>
  <si>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</si>
  <si>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</si>
  <si>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</si>
  <si>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</si>
  <si>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</si>
  <si>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</si>
  <si>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</si>
  <si>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</si>
  <si>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</si>
  <si>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</si>
  <si>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</si>
  <si>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</si>
  <si>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</si>
  <si>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</si>
  <si>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</si>
  <si>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</si>
  <si>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</si>
  <si>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</si>
  <si>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</si>
  <si>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</si>
  <si>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</si>
  <si>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</si>
  <si>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</si>
  <si>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</si>
  <si>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</si>
  <si>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</si>
  <si>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</si>
  <si>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</si>
  <si>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</si>
  <si>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</si>
  <si>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</si>
  <si>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</si>
  <si>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</si>
  <si>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</si>
  <si>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</si>
  <si>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</si>
  <si>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</si>
  <si>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</si>
  <si>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</si>
  <si>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</si>
  <si>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</si>
  <si>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</si>
  <si>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</si>
  <si>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</si>
  <si>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</si>
  <si>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</si>
  <si>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</si>
  <si>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</si>
  <si>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</si>
  <si>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</si>
  <si>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</si>
  <si>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</si>
  <si>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</si>
  <si>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</si>
  <si>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</si>
  <si>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</si>
  <si>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</si>
  <si>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</si>
  <si>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</si>
  <si>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</si>
  <si>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</si>
  <si>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</si>
  <si>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</si>
  <si>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</si>
  <si>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</si>
  <si>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</si>
  <si>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</si>
  <si>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</si>
  <si>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</si>
  <si>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</si>
  <si>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</si>
  <si>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</si>
  <si>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</si>
  <si>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</si>
  <si>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</si>
  <si>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</si>
  <si>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</si>
  <si>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</si>
  <si>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</si>
  <si>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</si>
  <si>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</si>
  <si>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</si>
  <si>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</si>
  <si>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</si>
  <si>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</si>
  <si>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</si>
  <si>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</si>
  <si>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</si>
  <si>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</si>
  <si>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</si>
  <si>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</si>
  <si>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</si>
  <si>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</si>
  <si>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</si>
  <si>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</si>
  <si>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</si>
  <si>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</si>
  <si>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</si>
  <si>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</si>
  <si>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</si>
  <si>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</si>
  <si>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</si>
  <si>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</si>
  <si>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</si>
  <si>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</si>
  <si>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</si>
  <si>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</si>
  <si>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</si>
  <si>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</si>
  <si>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</si>
  <si>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</si>
  <si>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</si>
  <si>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</si>
  <si>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</si>
  <si>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</si>
  <si>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</si>
  <si>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</si>
  <si>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</si>
  <si>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</si>
  <si>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</si>
  <si>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</si>
  <si>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</si>
  <si>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</si>
  <si>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</si>
  <si>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</si>
  <si>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</si>
  <si>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</si>
  <si>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</si>
  <si>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</si>
  <si>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</si>
  <si>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</si>
  <si>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</si>
  <si>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</si>
  <si>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</si>
  <si>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</si>
  <si>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</si>
  <si>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</si>
  <si>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</si>
  <si>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</si>
  <si>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</si>
  <si>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</si>
  <si>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</si>
  <si>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</si>
  <si>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</si>
  <si>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</si>
  <si>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</si>
  <si>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</si>
  <si>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</si>
  <si>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</si>
  <si>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</si>
  <si>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</si>
  <si>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</si>
  <si>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</si>
  <si>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</si>
  <si>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</si>
  <si>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</si>
  <si>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</si>
  <si>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</si>
  <si>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</si>
  <si>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</si>
  <si>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</si>
  <si>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</si>
  <si>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</si>
  <si>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</si>
  <si>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</si>
  <si>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</si>
  <si>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</si>
  <si>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</si>
  <si>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</si>
  <si>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</si>
  <si>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</si>
  <si>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</si>
  <si>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</si>
  <si>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</si>
  <si>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</si>
  <si>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</si>
  <si>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</si>
  <si>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</si>
  <si>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</si>
  <si>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</si>
  <si>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</si>
  <si>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</si>
  <si>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</si>
  <si>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</si>
  <si>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</si>
  <si>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</si>
  <si>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</si>
  <si>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</si>
  <si>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</si>
  <si>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</si>
  <si>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</si>
  <si>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</si>
  <si>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</si>
  <si>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</si>
  <si>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</si>
  <si>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</si>
  <si>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</si>
  <si>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</si>
  <si>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</si>
  <si>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</si>
  <si>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</si>
  <si>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</si>
  <si>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</si>
  <si>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</si>
  <si>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</si>
  <si>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</si>
  <si>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</si>
  <si>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</si>
  <si>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</si>
  <si>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</si>
  <si>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</si>
  <si>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</si>
  <si>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</si>
  <si>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</si>
  <si>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</si>
  <si>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</si>
  <si>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</si>
  <si>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</si>
  <si>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</si>
  <si>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</si>
  <si>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</si>
  <si>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</si>
  <si>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</si>
  <si>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</si>
  <si>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</si>
  <si>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</si>
  <si>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</si>
  <si>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</si>
  <si>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</si>
  <si>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</si>
  <si>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</si>
  <si>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</si>
  <si>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</si>
  <si>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</si>
  <si>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</si>
  <si>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</si>
  <si>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</si>
  <si>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</si>
  <si>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</si>
  <si>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</si>
  <si>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</si>
  <si>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</si>
  <si>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</si>
  <si>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</si>
  <si>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</si>
  <si>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</si>
  <si>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</si>
  <si>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</si>
  <si>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</si>
  <si>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</si>
  <si>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</si>
  <si>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</si>
  <si>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</si>
  <si>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</si>
  <si>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</si>
  <si>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</si>
  <si>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</si>
  <si>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</si>
  <si>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</si>
  <si>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</si>
  <si>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</si>
  <si>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</si>
  <si>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</si>
  <si>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</si>
  <si>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</si>
  <si>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</si>
  <si>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</si>
  <si>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</si>
  <si>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</si>
  <si>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</si>
  <si>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</si>
  <si>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</si>
  <si>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</si>
  <si>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</si>
  <si>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</si>
  <si>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</si>
  <si>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</si>
  <si>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</si>
  <si>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</si>
  <si>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</si>
  <si>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</si>
  <si>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</si>
  <si>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</si>
  <si>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</si>
  <si>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</si>
  <si>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</si>
  <si>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</si>
  <si>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</si>
  <si>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</si>
  <si>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</si>
  <si>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</si>
  <si>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</si>
  <si>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</si>
  <si>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</si>
  <si>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</si>
  <si>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</si>
  <si>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</si>
  <si>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</si>
  <si>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</si>
  <si>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</si>
  <si>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</si>
  <si>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</si>
  <si>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</si>
  <si>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</si>
  <si>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</si>
  <si>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</si>
  <si>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</si>
  <si>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</si>
  <si>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</si>
  <si>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</si>
  <si>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</si>
  <si>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</si>
  <si>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</si>
  <si>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</si>
  <si>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</si>
  <si>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</si>
  <si>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</si>
  <si>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</si>
  <si>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</si>
  <si>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</si>
  <si>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</si>
  <si>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</si>
  <si>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</si>
  <si>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</si>
  <si>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</si>
  <si>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</si>
  <si>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</si>
  <si>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</si>
  <si>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</si>
  <si>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</si>
  <si>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</si>
  <si>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</si>
  <si>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</si>
  <si>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</si>
  <si>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</si>
  <si>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</si>
  <si>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</si>
  <si>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</si>
  <si>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</si>
  <si>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</si>
  <si>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</si>
  <si>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</si>
  <si>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</si>
  <si>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</si>
  <si>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</si>
  <si>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</si>
  <si>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</si>
  <si>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</si>
  <si>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</si>
  <si>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</si>
  <si>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</si>
  <si>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</si>
  <si>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</si>
  <si>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</si>
  <si>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</si>
  <si>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</si>
  <si>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</si>
  <si>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</si>
  <si>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</si>
  <si>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</si>
  <si>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</si>
  <si>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</si>
  <si>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</si>
  <si>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</si>
  <si>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</si>
  <si>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</si>
  <si>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</si>
  <si>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</si>
  <si>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</si>
  <si>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</si>
  <si>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</si>
  <si>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</si>
  <si>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</si>
  <si>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</si>
  <si>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</si>
  <si>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</si>
  <si>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</si>
  <si>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</si>
  <si>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</si>
  <si>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</si>
  <si>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</si>
  <si>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</si>
  <si>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</si>
  <si>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</si>
  <si>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</si>
  <si>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</si>
  <si>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</si>
  <si>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</si>
  <si>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</si>
  <si>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</si>
  <si>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</si>
  <si>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</si>
  <si>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</si>
  <si>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</si>
  <si>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</si>
  <si>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</si>
  <si>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</si>
  <si>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</si>
  <si>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</si>
  <si>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</si>
  <si>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</si>
  <si>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</si>
  <si>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</si>
  <si>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</si>
  <si>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</si>
  <si>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</si>
  <si>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</si>
  <si>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</si>
  <si>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</si>
  <si>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</si>
  <si>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</si>
  <si>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</si>
  <si>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</si>
  <si>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</si>
  <si>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</si>
  <si>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</si>
  <si>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</si>
  <si>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</si>
  <si>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</si>
  <si>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</si>
  <si>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</si>
  <si>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</si>
  <si>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</si>
  <si>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</si>
  <si>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</si>
  <si>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</si>
  <si>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</si>
  <si>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</si>
  <si>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</si>
  <si>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</si>
  <si>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</si>
  <si>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</si>
  <si>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</si>
  <si>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</si>
  <si>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</si>
  <si>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</si>
  <si>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</si>
  <si>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</si>
  <si>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</si>
  <si>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</si>
  <si>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</si>
  <si>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</si>
  <si>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</si>
  <si>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</si>
  <si>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</si>
  <si>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</si>
  <si>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</si>
  <si>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</si>
  <si>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</si>
  <si>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</si>
  <si>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</si>
  <si>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</si>
  <si>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</si>
  <si>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</si>
  <si>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</si>
  <si>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</si>
  <si>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</si>
  <si>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</si>
  <si>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</si>
  <si>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</si>
  <si>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</si>
  <si>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</si>
  <si>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</si>
  <si>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</si>
  <si>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</si>
  <si>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</si>
  <si>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</si>
  <si>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</si>
  <si>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</si>
  <si>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</si>
  <si>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</si>
  <si>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</si>
  <si>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</si>
  <si>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</si>
  <si>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</si>
  <si>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</si>
  <si>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</si>
  <si>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</si>
  <si>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</si>
  <si>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</si>
  <si>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</si>
  <si>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</si>
  <si>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</si>
  <si>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</si>
  <si>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</si>
  <si>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</si>
  <si>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</si>
  <si>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</si>
  <si>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</si>
  <si>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</si>
  <si>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</si>
  <si>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</si>
  <si>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</si>
  <si>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</si>
  <si>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</si>
  <si>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</si>
  <si>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</si>
  <si>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</si>
  <si>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</si>
  <si>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</si>
  <si>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</si>
  <si>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</si>
  <si>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</si>
  <si>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</si>
  <si>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</si>
  <si>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</si>
  <si>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</si>
  <si>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</si>
  <si>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</si>
  <si>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</si>
  <si>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</si>
  <si>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</si>
  <si>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</si>
  <si>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</si>
  <si>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</si>
  <si>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</si>
  <si>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</si>
  <si>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</si>
  <si>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</si>
  <si>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</si>
  <si>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</si>
  <si>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</si>
  <si>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</si>
  <si>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</si>
  <si>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</si>
  <si>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</si>
  <si>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</si>
  <si>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</si>
  <si>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</si>
  <si>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</si>
  <si>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</si>
  <si>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</si>
  <si>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</si>
  <si>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</si>
  <si>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</si>
  <si>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</si>
  <si>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</si>
  <si>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</si>
  <si>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</si>
  <si>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</si>
  <si>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</si>
  <si>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</si>
  <si>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</si>
  <si>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</si>
  <si>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</si>
  <si>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</si>
  <si>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</si>
  <si>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</si>
  <si>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</si>
  <si>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</si>
  <si>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</si>
  <si>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</si>
  <si>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</si>
  <si>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</si>
  <si>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</si>
  <si>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</si>
  <si>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</si>
  <si>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</si>
  <si>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</si>
  <si>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</si>
  <si>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</si>
  <si>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</si>
  <si>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</si>
  <si>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</si>
  <si>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</si>
  <si>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</si>
  <si>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</si>
  <si>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</si>
  <si>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</si>
  <si>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</si>
  <si>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</si>
  <si>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</si>
  <si>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</si>
  <si>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</si>
  <si>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</si>
  <si>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</si>
  <si>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</si>
  <si>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</si>
  <si>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</si>
  <si>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</si>
  <si>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</si>
  <si>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</si>
  <si>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</si>
  <si>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</si>
  <si>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</si>
  <si>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</si>
  <si>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</si>
  <si>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</si>
  <si>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</si>
  <si>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</si>
  <si>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</si>
  <si>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</si>
  <si>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</si>
  <si>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</si>
  <si>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</si>
  <si>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</si>
  <si>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</si>
  <si>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</si>
  <si>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</si>
  <si>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</si>
  <si>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</si>
  <si>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</si>
  <si>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</si>
  <si>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</si>
  <si>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</si>
  <si>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</si>
  <si>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</si>
  <si>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</si>
  <si>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</si>
  <si>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</si>
  <si>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</si>
  <si>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</si>
  <si>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</si>
  <si>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</si>
  <si>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</si>
  <si>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</si>
  <si>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</si>
  <si>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</si>
  <si>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</si>
  <si>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</si>
  <si>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</si>
  <si>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</si>
  <si>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</si>
  <si>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</si>
  <si>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</si>
  <si>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</si>
  <si>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</si>
  <si>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</si>
  <si>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</si>
  <si>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</si>
  <si>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</si>
  <si>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</si>
  <si>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</si>
  <si>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</si>
  <si>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</si>
  <si>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</si>
  <si>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</si>
  <si>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</si>
  <si>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</si>
  <si>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</si>
  <si>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</si>
  <si>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</si>
  <si>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</si>
  <si>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</si>
  <si>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</si>
  <si>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</si>
  <si>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</si>
  <si>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</si>
  <si>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</si>
  <si>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</si>
  <si>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</si>
  <si>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</si>
  <si>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</si>
  <si>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</si>
  <si>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</si>
  <si>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</si>
  <si>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</si>
  <si>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</si>
  <si>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</si>
  <si>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</si>
  <si>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</si>
  <si>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</si>
  <si>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</si>
  <si>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</si>
  <si>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</si>
  <si>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</si>
  <si>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</si>
  <si>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</si>
  <si>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</si>
  <si>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</si>
  <si>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</si>
  <si>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</si>
  <si>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</si>
  <si>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</si>
  <si>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</si>
  <si>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</si>
  <si>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</si>
  <si>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</si>
  <si>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</si>
  <si>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</si>
  <si>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</si>
  <si>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</si>
  <si>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</si>
  <si>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</si>
  <si>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</si>
  <si>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</si>
  <si>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</si>
  <si>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</si>
  <si>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</si>
  <si>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</si>
  <si>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</si>
  <si>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</si>
  <si>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</si>
  <si>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</si>
  <si>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</si>
  <si>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</si>
  <si>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</si>
  <si>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</si>
  <si>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</si>
  <si>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</si>
  <si>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</si>
  <si>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</si>
  <si>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</si>
  <si>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</si>
  <si>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</si>
  <si>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</si>
  <si>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</si>
  <si>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</si>
  <si>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</si>
  <si>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</si>
  <si>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</si>
  <si>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</si>
  <si>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</si>
  <si>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</si>
  <si>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</si>
  <si>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</si>
  <si>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</si>
  <si>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</si>
  <si>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</si>
  <si>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</si>
  <si>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</si>
  <si>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</si>
  <si>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</si>
  <si>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</si>
  <si>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</si>
  <si>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</si>
  <si>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</si>
  <si>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</si>
  <si>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</si>
  <si>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</si>
  <si>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</si>
  <si>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</si>
  <si>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</si>
  <si>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</si>
  <si>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</si>
  <si>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</si>
  <si>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</si>
  <si>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</si>
  <si>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</si>
  <si>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</si>
  <si>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</si>
  <si>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</si>
  <si>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</si>
  <si>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</si>
  <si>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</si>
  <si>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</si>
  <si>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</si>
  <si>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</si>
  <si>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</si>
  <si>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</si>
  <si>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</si>
  <si>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</si>
  <si>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</si>
  <si>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</si>
  <si>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</si>
  <si>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</si>
  <si>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</si>
  <si>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</si>
  <si>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</si>
  <si>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</si>
  <si>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</si>
  <si>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</si>
  <si>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</si>
  <si>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</si>
  <si>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</si>
  <si>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</si>
  <si>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</si>
  <si>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</si>
  <si>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</si>
  <si>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</si>
  <si>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</si>
  <si>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</si>
  <si>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</si>
  <si>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</si>
  <si>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</si>
  <si>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</si>
  <si>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</si>
  <si>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</si>
  <si>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</si>
  <si>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</si>
  <si>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</si>
  <si>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</si>
  <si>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</si>
  <si>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</si>
  <si>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</si>
  <si>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</si>
  <si>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</si>
  <si>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</si>
  <si>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</si>
  <si>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</si>
  <si>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</si>
  <si>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</si>
  <si>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</si>
  <si>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</si>
  <si>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</si>
  <si>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</si>
  <si>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</si>
  <si>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</si>
  <si>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</si>
  <si>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</si>
  <si>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</si>
  <si>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</si>
  <si>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</si>
  <si>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</si>
  <si>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</si>
  <si>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</si>
  <si>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</si>
  <si>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</si>
  <si>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</si>
  <si>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</si>
  <si>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</si>
  <si>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</si>
  <si>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</si>
  <si>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</si>
  <si>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</si>
  <si>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</si>
  <si>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</si>
  <si>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</si>
  <si>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</si>
  <si>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</si>
  <si>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</si>
  <si>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</si>
  <si>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</si>
  <si>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</si>
  <si>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</si>
  <si>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</si>
  <si>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</si>
  <si>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</si>
  <si>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</si>
  <si>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</si>
  <si>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</si>
  <si>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</si>
  <si>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</si>
  <si>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</si>
  <si>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</si>
  <si>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</si>
  <si>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</si>
  <si>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</si>
  <si>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</si>
  <si>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</si>
  <si>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</si>
  <si>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</si>
  <si>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</si>
  <si>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</si>
  <si>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</si>
  <si>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</si>
  <si>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</si>
  <si>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</si>
  <si>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</si>
  <si>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</si>
  <si>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</si>
  <si>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</si>
  <si>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</si>
  <si>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</si>
  <si>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</si>
  <si>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</si>
  <si>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</si>
  <si>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</si>
  <si>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</si>
  <si>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</si>
  <si>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</si>
  <si>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</si>
  <si>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</si>
  <si>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</si>
  <si>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</si>
  <si>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</si>
  <si>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</si>
  <si>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</si>
  <si>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</si>
  <si>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</si>
  <si>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</si>
  <si>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</si>
  <si>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</si>
  <si>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</si>
  <si>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</si>
  <si>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</si>
  <si>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</si>
  <si>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</si>
  <si>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</si>
  <si>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</si>
  <si>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</si>
  <si>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</si>
  <si>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</si>
  <si>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</si>
  <si>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</si>
  <si>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</si>
  <si>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</si>
  <si>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</si>
  <si>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</si>
  <si>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</si>
  <si>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</si>
  <si>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</si>
  <si>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</si>
  <si>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</si>
  <si>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</si>
  <si>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</si>
  <si>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</si>
  <si>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</si>
  <si>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</si>
  <si>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</si>
  <si>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</si>
  <si>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</si>
  <si>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</si>
  <si>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</si>
  <si>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</si>
  <si>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</si>
  <si>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</si>
  <si>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</si>
  <si>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</si>
  <si>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</si>
  <si>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</si>
  <si>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</si>
  <si>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</si>
  <si>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</si>
  <si>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</si>
  <si>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</si>
  <si>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</si>
  <si>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</si>
  <si>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</si>
  <si>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</si>
  <si>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</si>
  <si>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</si>
  <si>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</si>
  <si>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</si>
  <si>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</si>
  <si>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</si>
  <si>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</si>
  <si>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</si>
  <si>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</si>
  <si>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</si>
  <si>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</si>
  <si>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</si>
  <si>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</si>
  <si>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</si>
  <si>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</si>
  <si>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</si>
  <si>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</si>
  <si>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</si>
  <si>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</si>
  <si>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</si>
  <si>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</si>
  <si>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</si>
  <si>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</si>
  <si>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</si>
  <si>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</si>
  <si>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</si>
  <si>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</si>
  <si>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</si>
  <si>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</si>
  <si>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</si>
  <si>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</si>
  <si>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</si>
  <si>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</si>
  <si>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</si>
  <si>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</si>
  <si>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</si>
  <si>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</si>
  <si>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</si>
  <si>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</si>
  <si>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</si>
  <si>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</si>
  <si>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</si>
  <si>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</si>
  <si>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</si>
  <si>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</si>
  <si>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</si>
  <si>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</si>
  <si>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</si>
  <si>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</si>
  <si>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</si>
  <si>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</si>
  <si>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</si>
  <si>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</si>
  <si>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</si>
  <si>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</si>
  <si>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</si>
  <si>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</si>
  <si>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</si>
  <si>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</si>
  <si>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</si>
  <si>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</si>
  <si>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</si>
  <si>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</si>
  <si>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</si>
  <si>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</si>
  <si>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</si>
  <si>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</si>
  <si>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</si>
  <si>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</si>
  <si>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</si>
  <si>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</si>
  <si>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</si>
  <si>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</si>
  <si>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</si>
  <si>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</si>
  <si>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</si>
  <si>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</si>
  <si>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</si>
  <si>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</si>
  <si>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</si>
  <si>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</si>
  <si>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</si>
  <si>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</si>
  <si>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</si>
  <si>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</si>
  <si>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</si>
  <si>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</si>
  <si>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</si>
  <si>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</si>
  <si>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</si>
  <si>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</si>
  <si>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</si>
  <si>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</si>
  <si>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</si>
  <si>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</si>
  <si>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</si>
  <si>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</si>
  <si>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</si>
  <si>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</si>
  <si>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</si>
  <si>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</si>
  <si>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</si>
  <si>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</si>
  <si>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</si>
  <si>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</si>
  <si>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</si>
  <si>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</si>
  <si>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</si>
  <si>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</si>
  <si>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</si>
  <si>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</si>
  <si>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</si>
  <si>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</si>
  <si>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</si>
  <si>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</si>
  <si>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</si>
  <si>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</si>
  <si>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</si>
  <si>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</si>
  <si>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</si>
  <si>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</si>
  <si>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</si>
  <si>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</si>
  <si>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</si>
  <si>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</si>
  <si>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</si>
  <si>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</si>
  <si>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</si>
  <si>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</si>
  <si>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</si>
  <si>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</si>
  <si>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</si>
  <si>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</si>
  <si>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</si>
  <si>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</si>
  <si>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</si>
  <si>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</si>
  <si>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</si>
  <si>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</si>
  <si>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</si>
  <si>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</si>
  <si>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</si>
  <si>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</si>
  <si>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</si>
  <si>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</si>
  <si>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</si>
  <si>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</si>
  <si>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</si>
  <si>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</si>
  <si>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</si>
  <si>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</si>
  <si>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</si>
  <si>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</si>
  <si>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</si>
  <si>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</si>
  <si>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</si>
  <si>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</si>
  <si>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</si>
  <si>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</si>
  <si>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</si>
  <si>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</si>
  <si>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</si>
  <si>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</si>
  <si>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</si>
  <si>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</si>
  <si>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</si>
  <si>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</si>
  <si>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</si>
  <si>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</si>
  <si>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</si>
  <si>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</si>
  <si>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</si>
  <si>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</si>
  <si>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</si>
  <si>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</si>
  <si>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</si>
  <si>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</si>
  <si>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</si>
  <si>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</si>
  <si>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</si>
  <si>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</si>
  <si>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</si>
  <si>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</si>
  <si>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</si>
  <si>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</si>
  <si>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</si>
  <si>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</si>
  <si>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</si>
  <si>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</si>
  <si>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</si>
  <si>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</si>
  <si>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</si>
  <si>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</si>
  <si>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</si>
  <si>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</si>
  <si>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</si>
  <si>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</si>
  <si>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</si>
  <si>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</si>
  <si>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</si>
  <si>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</si>
  <si>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</si>
  <si>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</si>
  <si>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</si>
  <si>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</si>
  <si>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</si>
  <si>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</si>
  <si>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</si>
  <si>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</si>
  <si>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</si>
  <si>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</si>
  <si>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</si>
  <si>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</si>
  <si>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</si>
  <si>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</si>
  <si>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</si>
  <si>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</si>
  <si>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</si>
  <si>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</si>
  <si>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</si>
  <si>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</si>
  <si>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</si>
  <si>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</si>
  <si>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</si>
  <si>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</si>
  <si>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</si>
  <si>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</si>
  <si>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</si>
  <si>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</si>
  <si>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</si>
  <si>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</si>
  <si>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</si>
  <si>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</si>
  <si>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</si>
  <si>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</si>
  <si>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</si>
  <si>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</si>
  <si>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</si>
  <si>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</si>
  <si>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</si>
  <si>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</si>
  <si>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</si>
  <si>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</si>
  <si>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</si>
  <si>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</si>
  <si>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</si>
  <si>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</si>
  <si>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</si>
  <si>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</si>
  <si>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</si>
  <si>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</si>
  <si>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</si>
  <si>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</si>
  <si>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</si>
  <si>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</si>
  <si>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</si>
  <si>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</si>
  <si>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</si>
  <si>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</si>
  <si>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</si>
  <si>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</si>
  <si>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</si>
  <si>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</si>
  <si>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</si>
  <si>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</si>
  <si>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</si>
  <si>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</si>
  <si>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</si>
  <si>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</si>
  <si>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</si>
  <si>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</si>
  <si>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</si>
  <si>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</si>
  <si>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</si>
  <si>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</si>
  <si>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</si>
  <si>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</si>
  <si>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</si>
  <si>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</si>
  <si>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</si>
  <si>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</si>
  <si>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</si>
  <si>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</si>
  <si>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</si>
  <si>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</si>
  <si>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</si>
  <si>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</si>
  <si>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</si>
  <si>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</si>
  <si>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</si>
  <si>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</si>
  <si>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</si>
  <si>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</si>
  <si>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</si>
  <si>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</si>
  <si>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</si>
  <si>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</si>
  <si>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</si>
  <si>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</si>
  <si>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</si>
  <si>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</si>
  <si>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</si>
  <si>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</si>
  <si>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</si>
  <si>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</si>
  <si>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</si>
  <si>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</si>
  <si>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</si>
  <si>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</si>
  <si>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</si>
  <si>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</si>
  <si>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</si>
  <si>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</si>
  <si>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</si>
  <si>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</si>
  <si>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</si>
  <si>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</si>
  <si>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</si>
  <si>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</si>
  <si>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</si>
  <si>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</si>
  <si>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</si>
  <si>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</si>
  <si>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</si>
  <si>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</si>
  <si>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</si>
  <si>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</si>
  <si>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</si>
  <si>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</si>
  <si>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</si>
  <si>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</si>
  <si>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</si>
  <si>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</si>
  <si>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</si>
  <si>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</si>
  <si>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</si>
  <si>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</si>
  <si>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</si>
  <si>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</si>
  <si>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</si>
  <si>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</si>
  <si>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</si>
  <si>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</si>
  <si>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</si>
  <si>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</si>
  <si>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</si>
  <si>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</si>
  <si>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</si>
  <si>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</si>
  <si>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</si>
  <si>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</si>
  <si>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</si>
  <si>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</si>
  <si>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</si>
  <si>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</si>
  <si>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</si>
  <si>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</si>
  <si>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</si>
  <si>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</si>
  <si>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</si>
  <si>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</si>
  <si>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</si>
  <si>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</si>
  <si>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</si>
  <si>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</si>
  <si>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</si>
  <si>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</si>
  <si>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</si>
  <si>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</si>
  <si>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</si>
  <si>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</si>
  <si>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</si>
  <si>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</si>
  <si>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</si>
  <si>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</si>
  <si>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</si>
  <si>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</si>
  <si>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</si>
  <si>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</si>
  <si>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</si>
  <si>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</si>
  <si>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</si>
  <si>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</si>
  <si>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</si>
  <si>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</si>
  <si>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</si>
  <si>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</si>
  <si>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</si>
  <si>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</si>
  <si>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</si>
  <si>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</si>
  <si>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</si>
  <si>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</si>
  <si>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</si>
  <si>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</si>
  <si>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</si>
  <si>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</si>
  <si>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</si>
  <si>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</si>
  <si>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</si>
  <si>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</si>
  <si>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</si>
  <si>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</si>
  <si>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</si>
  <si>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</si>
  <si>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</si>
  <si>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</si>
  <si>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</si>
  <si>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</si>
  <si>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</si>
  <si>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</si>
  <si>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</si>
  <si>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</si>
  <si>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</si>
  <si>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</si>
  <si>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</si>
  <si>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</si>
  <si>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</si>
  <si>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</si>
  <si>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</si>
  <si>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</si>
  <si>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</si>
  <si>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</si>
  <si>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</si>
  <si>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</si>
  <si>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</si>
  <si>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</si>
  <si>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</si>
  <si>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</si>
  <si>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</si>
  <si>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</si>
  <si>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</si>
  <si>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</si>
  <si>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</si>
  <si>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</si>
  <si>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</si>
  <si>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</si>
  <si>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</si>
  <si>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</si>
  <si>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</si>
  <si>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</si>
  <si>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</si>
  <si>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</si>
  <si>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</si>
  <si>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</si>
  <si>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</si>
  <si>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</si>
  <si>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</si>
  <si>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</si>
  <si>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</si>
  <si>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</si>
  <si>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</si>
  <si>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</si>
  <si>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</si>
  <si>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</si>
  <si>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</si>
  <si>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</si>
  <si>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</si>
  <si>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</si>
  <si>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</si>
  <si>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</si>
  <si>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</si>
  <si>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</si>
  <si>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</si>
  <si>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</si>
  <si>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</si>
  <si>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</si>
  <si>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</si>
  <si>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</si>
  <si>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</si>
  <si>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</si>
  <si>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</si>
  <si>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</si>
  <si>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</si>
  <si>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</si>
  <si>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</si>
  <si>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</si>
  <si>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</si>
  <si>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</si>
  <si>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</si>
  <si>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</si>
  <si>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</si>
  <si>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</si>
  <si>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</si>
  <si>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</si>
  <si>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</si>
  <si>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</si>
  <si>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</si>
  <si>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</si>
  <si>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</si>
  <si>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</si>
  <si>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</si>
  <si>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</si>
  <si>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</si>
  <si>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</si>
  <si>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</si>
  <si>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</si>
  <si>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</si>
  <si>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</si>
  <si>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</si>
  <si>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</si>
  <si>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</si>
  <si>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</si>
  <si>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</si>
  <si>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</si>
  <si>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</si>
  <si>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</si>
  <si>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</si>
  <si>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</si>
  <si>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</si>
  <si>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</si>
  <si>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</si>
  <si>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</si>
  <si>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</si>
  <si>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</si>
  <si>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</si>
  <si>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</si>
  <si>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</si>
  <si>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</si>
  <si>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</si>
  <si>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</si>
  <si>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</si>
  <si>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</si>
  <si>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</si>
  <si>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</si>
  <si>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</si>
  <si>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</si>
  <si>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</si>
  <si>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</si>
  <si>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</si>
  <si>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</si>
  <si>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</si>
  <si>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</si>
  <si>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</si>
  <si>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</si>
  <si>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</si>
  <si>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</si>
  <si>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</si>
  <si>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</si>
  <si>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</si>
  <si>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</si>
  <si>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</si>
  <si>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</si>
  <si>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</si>
  <si>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</si>
  <si>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</si>
  <si>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</si>
  <si>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</si>
  <si>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</si>
  <si>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</si>
  <si>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</si>
  <si>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</si>
  <si>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</si>
  <si>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</si>
  <si>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</si>
  <si>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</si>
  <si>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</si>
  <si>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</si>
  <si>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</si>
  <si>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</si>
  <si>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</si>
  <si>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</si>
  <si>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</si>
  <si>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</si>
  <si>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</si>
  <si>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</si>
  <si>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</si>
  <si>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</si>
  <si>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</si>
  <si>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</si>
  <si>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</si>
  <si>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</si>
  <si>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</si>
  <si>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</si>
  <si>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</si>
  <si>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</si>
  <si>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</si>
  <si>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</si>
  <si>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</si>
  <si>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</si>
  <si>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</si>
  <si>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</si>
  <si>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</si>
  <si>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</si>
  <si>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</si>
  <si>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</si>
  <si>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</si>
  <si>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</si>
  <si>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</si>
  <si>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</si>
  <si>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</si>
  <si>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</si>
  <si>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</si>
  <si>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</si>
  <si>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</si>
  <si>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</si>
  <si>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</si>
  <si>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</si>
  <si>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</si>
  <si>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</si>
  <si>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</si>
  <si>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</si>
  <si>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</si>
  <si>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</si>
  <si>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</si>
  <si>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</si>
  <si>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</si>
  <si>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</si>
  <si>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</si>
  <si>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</si>
  <si>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</si>
  <si>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</si>
  <si>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</si>
  <si>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</si>
  <si>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</si>
  <si>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</si>
  <si>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</si>
  <si>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</si>
  <si>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</si>
  <si>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</si>
  <si>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</si>
  <si>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</si>
  <si>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</si>
  <si>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</si>
  <si>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</si>
  <si>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</si>
  <si>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</si>
  <si>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</si>
  <si>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</si>
  <si>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</si>
  <si>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</si>
  <si>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</si>
  <si>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</si>
  <si>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</si>
  <si>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</si>
  <si>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</si>
  <si>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</si>
  <si>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</si>
  <si>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</si>
  <si>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</si>
  <si>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</si>
  <si>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</si>
  <si>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</si>
  <si>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</si>
  <si>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</si>
  <si>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</si>
  <si>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</si>
  <si>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</si>
  <si>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</si>
  <si>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</si>
  <si>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</si>
  <si>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</si>
  <si>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</si>
  <si>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</si>
  <si>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</si>
  <si>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</si>
  <si>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</si>
  <si>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</si>
  <si>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</si>
  <si>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</si>
  <si>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</si>
  <si>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</si>
  <si>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</si>
  <si>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</si>
  <si>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</si>
  <si>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</si>
  <si>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</si>
  <si>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</si>
  <si>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</si>
  <si>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</si>
  <si>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</si>
  <si>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</si>
  <si>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</si>
  <si>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</si>
  <si>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</si>
  <si>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</si>
  <si>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</si>
  <si>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</si>
  <si>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</si>
  <si>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</si>
  <si>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</si>
  <si>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</si>
  <si>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</si>
  <si>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</si>
  <si>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</si>
  <si>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</si>
  <si>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</si>
  <si>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</si>
  <si>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</si>
  <si>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</si>
  <si>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</si>
  <si>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</si>
  <si>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</si>
  <si>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</si>
  <si>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</si>
  <si>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</si>
  <si>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</si>
  <si>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</si>
  <si>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</si>
  <si>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</si>
  <si>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</si>
  <si>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</si>
  <si>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</si>
  <si>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</si>
  <si>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</si>
  <si>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</si>
  <si>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</si>
  <si>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</si>
  <si>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</si>
  <si>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</si>
  <si>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</si>
  <si>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</si>
  <si>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</si>
  <si>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</si>
  <si>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</si>
  <si>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</si>
  <si>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</si>
  <si>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</si>
  <si>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</si>
  <si>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</si>
  <si>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</si>
  <si>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</si>
  <si>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</si>
  <si>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</si>
  <si>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</si>
  <si>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</si>
  <si>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</si>
  <si>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</si>
  <si>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</si>
  <si>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</si>
  <si>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</si>
  <si>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</si>
  <si>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</si>
  <si>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</si>
  <si>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</si>
  <si>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</si>
  <si>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</si>
  <si>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</si>
  <si>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</si>
  <si>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</si>
  <si>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</si>
  <si>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</si>
  <si>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</si>
  <si>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</si>
  <si>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</si>
  <si>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</si>
  <si>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</si>
  <si>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</si>
  <si>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</si>
  <si>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</si>
  <si>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</si>
  <si>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</si>
  <si>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</si>
  <si>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</si>
  <si>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</si>
  <si>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</si>
  <si>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</si>
  <si>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</si>
  <si>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</si>
  <si>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</si>
  <si>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</si>
  <si>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</si>
  <si>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</si>
  <si>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</si>
  <si>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</si>
  <si>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</si>
  <si>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</si>
  <si>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</si>
  <si>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</si>
  <si>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</si>
  <si>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</si>
  <si>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</si>
  <si>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</si>
  <si>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</si>
  <si>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</si>
  <si>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</si>
  <si>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</si>
  <si>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</si>
  <si>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</si>
  <si>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</si>
  <si>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</si>
  <si>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</si>
  <si>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</si>
  <si>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</si>
  <si>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</si>
  <si>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</si>
  <si>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</si>
  <si>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</si>
  <si>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</si>
  <si>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</si>
  <si>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</si>
  <si>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</si>
  <si>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</si>
  <si>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</si>
  <si>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</si>
  <si>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</si>
  <si>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</si>
  <si>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</si>
  <si>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</si>
  <si>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</si>
  <si>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</si>
  <si>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</si>
  <si>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</si>
  <si>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</si>
  <si>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</si>
  <si>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</si>
  <si>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</si>
  <si>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</si>
  <si>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</si>
  <si>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</si>
  <si>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</si>
  <si>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</si>
  <si>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</si>
  <si>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</si>
  <si>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</si>
  <si>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</si>
  <si>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</si>
  <si>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</si>
  <si>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</si>
  <si>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</si>
  <si>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</si>
  <si>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</si>
  <si>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</si>
  <si>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</si>
  <si>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</si>
  <si>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</si>
  <si>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</si>
  <si>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</si>
  <si>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</si>
  <si>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</si>
  <si>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</si>
  <si>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</si>
  <si>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</si>
  <si>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</si>
  <si>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</si>
  <si>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</si>
  <si>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</si>
  <si>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</si>
  <si>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</si>
  <si>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</si>
  <si>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</si>
  <si>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</si>
  <si>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</si>
  <si>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</si>
  <si>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</si>
  <si>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</si>
  <si>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</si>
  <si>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</si>
  <si>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</si>
  <si>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</si>
  <si>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</si>
  <si>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</si>
  <si>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</si>
  <si>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</si>
  <si>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</si>
  <si>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</si>
  <si>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</si>
  <si>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</si>
  <si>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</si>
  <si>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</si>
  <si>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</si>
  <si>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</si>
  <si>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</si>
  <si>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</si>
  <si>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</si>
  <si>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</si>
  <si>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</si>
  <si>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</si>
  <si>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</si>
  <si>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</si>
  <si>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</si>
  <si>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</si>
  <si>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</si>
  <si>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</si>
  <si>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</si>
  <si>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</si>
  <si>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</si>
  <si>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</si>
  <si>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</si>
  <si>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</si>
  <si>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</si>
  <si>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</si>
  <si>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</si>
  <si>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</si>
  <si>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</si>
  <si>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</si>
  <si>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</si>
  <si>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</si>
  <si>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</si>
  <si>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</si>
  <si>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</si>
  <si>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</si>
  <si>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</si>
  <si>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</si>
  <si>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</si>
  <si>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</si>
  <si>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</si>
  <si>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</si>
  <si>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</si>
  <si>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</si>
  <si>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</si>
  <si>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</si>
  <si>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</si>
  <si>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</si>
  <si>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</si>
  <si>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</si>
  <si>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</si>
  <si>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</si>
  <si>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</si>
  <si>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</si>
  <si>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</si>
  <si>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</si>
  <si>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</si>
  <si>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</si>
  <si>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</si>
  <si>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</si>
  <si>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</si>
  <si>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</si>
  <si>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</si>
  <si>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</si>
  <si>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</si>
  <si>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</si>
  <si>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</si>
  <si>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</si>
  <si>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</si>
  <si>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</si>
  <si>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</si>
  <si>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</si>
  <si>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</si>
  <si>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</si>
  <si>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</si>
  <si>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</si>
  <si>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</si>
  <si>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</si>
  <si>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</si>
  <si>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</si>
  <si>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</si>
  <si>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</si>
  <si>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</si>
  <si>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</si>
  <si>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</si>
  <si>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</si>
  <si>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</si>
  <si>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</si>
  <si>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</si>
  <si>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</si>
  <si>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</si>
  <si>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</si>
  <si>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</si>
  <si>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</si>
  <si>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</si>
  <si>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</si>
  <si>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</si>
  <si>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</si>
  <si>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</si>
  <si>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</si>
  <si>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</si>
  <si>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</si>
  <si>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</si>
  <si>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</si>
  <si>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</si>
  <si>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</si>
  <si>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</si>
  <si>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</si>
  <si>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</si>
  <si>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</si>
  <si>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</si>
  <si>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</si>
  <si>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</si>
  <si>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</si>
  <si>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</si>
  <si>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</si>
  <si>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</si>
  <si>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</si>
  <si>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</si>
  <si>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</si>
  <si>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</si>
  <si>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</si>
  <si>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</si>
  <si>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</si>
  <si>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</si>
  <si>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</si>
  <si>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</si>
  <si>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</si>
  <si>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</si>
  <si>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</si>
  <si>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</si>
  <si>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</si>
  <si>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</si>
  <si>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</si>
  <si>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</si>
  <si>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</si>
  <si>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</si>
  <si>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</si>
  <si>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</si>
  <si>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</si>
  <si>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</si>
  <si>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</si>
  <si>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</si>
  <si>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</si>
  <si>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</si>
  <si>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</si>
  <si>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</si>
  <si>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</si>
  <si>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</si>
  <si>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</si>
  <si>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</si>
  <si>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</si>
  <si>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</si>
  <si>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</si>
  <si>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</si>
  <si>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</si>
  <si>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</si>
  <si>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</si>
  <si>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</si>
  <si>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</si>
  <si>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</si>
  <si>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</si>
  <si>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</si>
  <si>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</si>
  <si>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</si>
  <si>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</si>
  <si>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</si>
  <si>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</si>
  <si>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</si>
  <si>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</si>
  <si>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</si>
  <si>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</si>
  <si>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</si>
  <si>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</si>
  <si>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</si>
  <si>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</si>
  <si>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</si>
  <si>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</si>
  <si>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</si>
  <si>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</si>
  <si>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</si>
  <si>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</si>
  <si>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</si>
  <si>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</si>
  <si>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</si>
  <si>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</si>
  <si>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</si>
  <si>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</si>
  <si>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</si>
  <si>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</si>
  <si>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</si>
  <si>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</si>
  <si>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</si>
  <si>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</si>
  <si>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</si>
  <si>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</si>
  <si>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</si>
  <si>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</si>
  <si>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</si>
  <si>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</si>
  <si>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</si>
  <si>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</si>
  <si>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</si>
  <si>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</si>
  <si>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</si>
  <si>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</si>
  <si>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</si>
  <si>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</si>
  <si>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</si>
  <si>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</si>
  <si>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</si>
  <si>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</si>
  <si>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</si>
  <si>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</si>
  <si>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</si>
  <si>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</si>
  <si>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</si>
  <si>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</si>
  <si>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</si>
  <si>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</si>
  <si>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</si>
  <si>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</si>
  <si>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</si>
  <si>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</si>
  <si>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</si>
  <si>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</si>
  <si>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</si>
  <si>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</si>
  <si>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</si>
  <si>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</si>
  <si>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</si>
  <si>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</si>
  <si>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</si>
  <si>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</si>
  <si>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</si>
  <si>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</si>
  <si>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</si>
  <si>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</si>
  <si>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</si>
  <si>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</si>
  <si>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</si>
  <si>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</si>
  <si>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</si>
  <si>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</si>
  <si>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</si>
  <si>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</si>
  <si>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</si>
  <si>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</si>
  <si>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</si>
  <si>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</si>
  <si>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</si>
  <si>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</si>
  <si>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</si>
  <si>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</si>
  <si>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</si>
  <si>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</si>
  <si>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</si>
  <si>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</si>
  <si>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</si>
  <si>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</si>
  <si>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</si>
  <si>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</si>
  <si>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</si>
  <si>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</si>
  <si>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</si>
  <si>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</si>
  <si>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</si>
  <si>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</si>
  <si>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</si>
  <si>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</si>
  <si>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</si>
  <si>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</si>
  <si>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</si>
  <si>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</si>
  <si>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</si>
  <si>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</si>
  <si>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</si>
  <si>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</si>
  <si>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</si>
  <si>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</si>
  <si>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</si>
  <si>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</si>
  <si>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</si>
  <si>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</si>
  <si>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</si>
  <si>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</si>
  <si>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</si>
  <si>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</si>
  <si>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</si>
  <si>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</si>
  <si>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</si>
  <si>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</si>
  <si>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</si>
  <si>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</si>
  <si>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</si>
  <si>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</si>
  <si>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</si>
  <si>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</si>
  <si>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</si>
  <si>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</si>
  <si>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</si>
  <si>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</si>
  <si>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</si>
  <si>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</si>
  <si>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</si>
  <si>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</si>
  <si>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</si>
  <si>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</si>
  <si>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</si>
  <si>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</si>
  <si>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</si>
  <si>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</si>
  <si>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</si>
  <si>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</si>
  <si>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</si>
  <si>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</si>
  <si>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</si>
  <si>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</si>
  <si>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</si>
  <si>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</si>
  <si>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</si>
  <si>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</si>
  <si>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</si>
  <si>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</si>
  <si>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</si>
  <si>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</si>
  <si>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</si>
  <si>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</si>
  <si>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</si>
  <si>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</si>
  <si>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</si>
  <si>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</si>
  <si>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</si>
  <si>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</si>
  <si>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</si>
  <si>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</si>
  <si>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</si>
  <si>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</si>
  <si>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</si>
  <si>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</si>
  <si>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</si>
  <si>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</si>
  <si>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</si>
  <si>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</si>
  <si>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</si>
  <si>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</si>
  <si>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</si>
  <si>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</si>
  <si>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</si>
  <si>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</si>
  <si>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</si>
  <si>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</si>
  <si>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</si>
  <si>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</si>
  <si>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</si>
  <si>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</si>
  <si>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</si>
  <si>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</si>
  <si>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</si>
  <si>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</si>
  <si>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</si>
  <si>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</si>
  <si>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</si>
  <si>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</si>
  <si>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</si>
  <si>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</si>
  <si>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</si>
  <si>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</si>
  <si>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</si>
  <si>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</si>
  <si>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</si>
  <si>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</si>
  <si>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</si>
  <si>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</si>
  <si>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</si>
  <si>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</si>
  <si>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</si>
  <si>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</si>
  <si>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</si>
  <si>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</si>
  <si>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</si>
  <si>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</si>
  <si>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</si>
  <si>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</si>
  <si>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</si>
  <si>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</si>
  <si>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</si>
  <si>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</si>
  <si>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</si>
  <si>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</si>
  <si>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</si>
  <si>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</si>
  <si>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</si>
  <si>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</si>
  <si>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</si>
  <si>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</si>
  <si>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</si>
  <si>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</si>
  <si>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</si>
  <si>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</si>
  <si>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</si>
  <si>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</si>
  <si>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</si>
  <si>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</si>
  <si>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</si>
  <si>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</si>
  <si>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</si>
  <si>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</si>
  <si>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</si>
  <si>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</si>
  <si>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</si>
  <si>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</si>
  <si>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</si>
  <si>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</si>
  <si>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</si>
  <si>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</si>
  <si>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</si>
  <si>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</si>
  <si>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</si>
  <si>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</si>
  <si>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</si>
  <si>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</si>
  <si>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</si>
  <si>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</si>
  <si>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</si>
  <si>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</si>
  <si>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</si>
  <si>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</si>
  <si>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</si>
  <si>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</si>
  <si>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</si>
  <si>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</si>
  <si>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</si>
  <si>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</si>
  <si>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</si>
  <si>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</si>
  <si>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</si>
  <si>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</si>
  <si>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</si>
  <si>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</si>
  <si>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</si>
  <si>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</si>
  <si>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</si>
  <si>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</si>
  <si>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</si>
  <si>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</si>
  <si>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</si>
  <si>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</si>
  <si>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</si>
  <si>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</si>
  <si>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</si>
  <si>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</si>
  <si>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</si>
  <si>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</si>
  <si>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</si>
  <si>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</si>
  <si>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</si>
  <si>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</si>
  <si>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</si>
  <si>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</si>
  <si>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</si>
  <si>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</si>
  <si>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</si>
  <si>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</si>
  <si>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</si>
  <si>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</si>
  <si>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</si>
  <si>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</si>
  <si>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</si>
  <si>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</si>
  <si>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</si>
  <si>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</si>
  <si>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</si>
  <si>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</si>
  <si>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</si>
  <si>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</si>
  <si>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</si>
  <si>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</si>
  <si>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</si>
  <si>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</si>
  <si>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</si>
  <si>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</si>
  <si>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</si>
  <si>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</si>
  <si>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</si>
  <si>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</si>
  <si>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</si>
  <si>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</si>
  <si>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</si>
  <si>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</si>
  <si>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</si>
  <si>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</si>
  <si>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</si>
  <si>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</si>
  <si>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</si>
  <si>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</si>
  <si>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</si>
  <si>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</si>
  <si>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</si>
  <si>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</si>
  <si>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</si>
  <si>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</si>
  <si>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</si>
  <si>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</si>
  <si>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</si>
  <si>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</si>
  <si>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</si>
  <si>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</si>
  <si>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</si>
  <si>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</si>
  <si>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</si>
  <si>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</si>
  <si>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</si>
  <si>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</si>
  <si>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</si>
  <si>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</si>
  <si>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</si>
  <si>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</si>
  <si>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</si>
  <si>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</si>
  <si>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</si>
  <si>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</si>
  <si>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</si>
  <si>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</si>
  <si>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</si>
  <si>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</si>
  <si>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</si>
  <si>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</si>
  <si>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</si>
  <si>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</si>
  <si>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</si>
  <si>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</si>
  <si>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</si>
  <si>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</si>
  <si>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</si>
  <si>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</si>
  <si>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</si>
  <si>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</si>
  <si>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</si>
  <si>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</si>
  <si>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</si>
  <si>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</si>
  <si>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</si>
  <si>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</si>
  <si>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</si>
  <si>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</si>
  <si>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</si>
  <si>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</si>
  <si>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</si>
  <si>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</si>
  <si>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</si>
  <si>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</si>
  <si>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</si>
  <si>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</si>
  <si>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</si>
  <si>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</si>
  <si>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</si>
  <si>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</si>
  <si>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</si>
  <si>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</si>
  <si>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</si>
  <si>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</si>
  <si>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</si>
  <si>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</si>
  <si>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</si>
  <si>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</si>
  <si>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</si>
  <si>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</si>
  <si>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</si>
  <si>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</si>
  <si>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</si>
  <si>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</si>
  <si>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</si>
  <si>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</si>
  <si>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</si>
  <si>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</si>
  <si>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</si>
  <si>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</si>
  <si>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</si>
  <si>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</si>
  <si>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</si>
  <si>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</si>
  <si>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</si>
  <si>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</si>
  <si>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</si>
  <si>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</si>
  <si>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</si>
  <si>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</si>
  <si>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</si>
  <si>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</si>
  <si>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</si>
  <si>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</si>
  <si>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</si>
  <si>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</si>
  <si>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</si>
  <si>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</si>
  <si>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</si>
  <si>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</si>
  <si>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</si>
  <si>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</si>
  <si>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</si>
  <si>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</si>
  <si>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</si>
  <si>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</si>
  <si>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</si>
  <si>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</si>
  <si>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</si>
  <si>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</si>
  <si>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</si>
  <si>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</si>
  <si>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</si>
  <si>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</si>
  <si>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</si>
  <si>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</si>
  <si>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</si>
  <si>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</si>
  <si>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</si>
  <si>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</si>
  <si>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</si>
  <si>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</si>
  <si>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</si>
  <si>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</si>
  <si>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</si>
  <si>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</si>
  <si>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</si>
  <si>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</si>
  <si>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</si>
  <si>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</si>
  <si>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</si>
  <si>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</si>
  <si>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</si>
  <si>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</si>
  <si>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</si>
  <si>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</si>
  <si>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</si>
  <si>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</si>
  <si>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</si>
  <si>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</si>
  <si>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</si>
  <si>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</si>
  <si>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</si>
  <si>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</si>
  <si>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</si>
  <si>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</si>
  <si>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</si>
  <si>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</si>
  <si>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</si>
  <si>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</si>
  <si>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</si>
  <si>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</si>
  <si>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</si>
  <si>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</si>
  <si>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</si>
  <si>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</si>
  <si>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</si>
  <si>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</si>
  <si>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</si>
  <si>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</si>
  <si>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</si>
  <si>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</si>
  <si>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</si>
  <si>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</si>
  <si>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</si>
  <si>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</si>
  <si>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</si>
  <si>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</si>
  <si>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</si>
  <si>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</si>
  <si>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</si>
  <si>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</si>
  <si>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</si>
  <si>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</si>
  <si>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</si>
  <si>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</si>
  <si>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</si>
  <si>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</si>
  <si>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</si>
  <si>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</si>
  <si>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</si>
  <si>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</si>
  <si>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</si>
  <si>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</si>
  <si>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</si>
  <si>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</si>
  <si>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</si>
  <si>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</si>
  <si>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</si>
  <si>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</si>
  <si>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</si>
  <si>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</si>
  <si>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</si>
  <si>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</si>
  <si>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</si>
  <si>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</si>
  <si>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</si>
  <si>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</si>
  <si>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</si>
  <si>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</si>
  <si>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</si>
  <si>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</si>
  <si>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</si>
  <si>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</si>
  <si>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</si>
  <si>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</si>
  <si>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</si>
  <si>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</si>
  <si>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</si>
  <si>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</si>
  <si>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</si>
  <si>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</si>
  <si>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</si>
  <si>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</si>
  <si>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</si>
  <si>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</si>
  <si>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</si>
  <si>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</si>
  <si>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</si>
  <si>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</si>
  <si>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</si>
  <si>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</si>
  <si>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</si>
  <si>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</si>
  <si>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</si>
  <si>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</si>
  <si>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</si>
  <si>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</si>
  <si>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</si>
  <si>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</si>
  <si>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</si>
  <si>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</si>
  <si>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</si>
  <si>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</si>
  <si>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</si>
  <si>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</si>
  <si>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</si>
  <si>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</si>
  <si>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</si>
  <si>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</si>
  <si>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</si>
  <si>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</si>
  <si>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</si>
  <si>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</si>
  <si>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</si>
  <si>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</si>
  <si>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</si>
  <si>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</si>
  <si>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</si>
  <si>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</si>
  <si>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</si>
  <si>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</si>
  <si>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</si>
  <si>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</si>
  <si>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</si>
  <si>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</si>
  <si>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</si>
  <si>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</si>
  <si>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</si>
  <si>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</si>
  <si>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</si>
  <si>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</si>
  <si>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</si>
  <si>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</si>
  <si>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</si>
  <si>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</si>
  <si>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</si>
  <si>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</si>
  <si>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</si>
  <si>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</si>
  <si>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</si>
  <si>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</si>
  <si>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</si>
  <si>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</si>
  <si>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</si>
  <si>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</si>
  <si>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</si>
  <si>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</si>
  <si>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</si>
  <si>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</si>
  <si>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</si>
  <si>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</si>
  <si>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</si>
  <si>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</si>
  <si>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</si>
  <si>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</si>
  <si>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</si>
  <si>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</si>
  <si>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</si>
  <si>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</si>
  <si>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</si>
  <si>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</si>
  <si>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</si>
  <si>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</si>
  <si>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</si>
  <si>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</si>
  <si>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</si>
  <si>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</si>
  <si>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</si>
  <si>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</si>
  <si>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</si>
  <si>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</si>
  <si>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</si>
  <si>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</si>
  <si>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</si>
  <si>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</si>
  <si>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</si>
  <si>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</si>
  <si>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</si>
  <si>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</si>
  <si>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</si>
  <si>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</si>
  <si>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</si>
  <si>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</si>
  <si>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</si>
  <si>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</si>
  <si>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</si>
  <si>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</si>
  <si>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</si>
  <si>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</si>
  <si>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</si>
  <si>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</si>
  <si>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</si>
  <si>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</si>
  <si>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</si>
  <si>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</si>
  <si>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</si>
  <si>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</si>
  <si>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</si>
  <si>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</si>
  <si>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</si>
  <si>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</si>
  <si>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</si>
  <si>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</si>
  <si>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</si>
  <si>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</si>
  <si>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</si>
  <si>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</si>
  <si>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</si>
  <si>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</si>
  <si>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</si>
  <si>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</si>
  <si>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</si>
  <si>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</si>
  <si>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</si>
  <si>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</si>
  <si>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</si>
  <si>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</si>
  <si>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</si>
  <si>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</si>
  <si>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</si>
  <si>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</si>
  <si>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</si>
  <si>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</si>
  <si>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</si>
  <si>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</si>
  <si>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</si>
  <si>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</si>
  <si>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</si>
  <si>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</si>
  <si>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</si>
  <si>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</si>
  <si>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</si>
  <si>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</si>
  <si>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</si>
  <si>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</si>
  <si>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</si>
  <si>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</si>
  <si>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</si>
  <si>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</si>
  <si>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</si>
  <si>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</si>
  <si>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</si>
  <si>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</si>
  <si>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</si>
  <si>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</si>
  <si>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</si>
  <si>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</si>
  <si>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</si>
  <si>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</si>
  <si>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</si>
  <si>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</si>
  <si>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</si>
  <si>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</si>
  <si>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</si>
  <si>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</si>
  <si>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</si>
  <si>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</si>
  <si>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</si>
  <si>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</si>
  <si>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</si>
  <si>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</si>
  <si>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</si>
  <si>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</si>
  <si>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</si>
  <si>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</si>
  <si>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</si>
  <si>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</si>
  <si>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</si>
  <si>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</si>
  <si>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</si>
  <si>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</si>
  <si>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</si>
  <si>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</si>
  <si>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</si>
  <si>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</si>
  <si>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</si>
  <si>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</si>
  <si>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</si>
  <si>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</si>
  <si>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</si>
  <si>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</si>
  <si>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</si>
  <si>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</si>
  <si>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</si>
  <si>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</si>
  <si>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</si>
  <si>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</si>
  <si>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</si>
  <si>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</si>
  <si>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</si>
  <si>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</si>
  <si>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</si>
  <si>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</si>
  <si>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</si>
  <si>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</si>
  <si>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</si>
  <si>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</si>
  <si>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</si>
  <si>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</si>
  <si>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</si>
  <si>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</si>
  <si>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</si>
  <si>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</si>
  <si>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</si>
  <si>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</si>
  <si>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</si>
  <si>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</si>
  <si>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</si>
  <si>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</si>
  <si>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</si>
  <si>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</si>
  <si>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</si>
  <si>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</si>
  <si>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</si>
  <si>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</si>
  <si>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</si>
  <si>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</si>
  <si>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</si>
  <si>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</si>
  <si>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</si>
  <si>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</si>
  <si>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</si>
  <si>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</si>
  <si>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</si>
  <si>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</si>
  <si>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</si>
  <si>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</si>
  <si>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</si>
  <si>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</si>
  <si>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</si>
  <si>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</si>
  <si>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</si>
  <si>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</si>
  <si>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</si>
  <si>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</si>
  <si>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</si>
  <si>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</si>
  <si>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</si>
  <si>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</si>
  <si>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</si>
  <si>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</si>
  <si>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</si>
  <si>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</si>
  <si>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</si>
  <si>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</si>
  <si>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</si>
  <si>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</si>
  <si>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</si>
  <si>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</si>
  <si>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</si>
  <si>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</si>
  <si>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</si>
  <si>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</si>
  <si>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</si>
  <si>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</si>
  <si>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</si>
  <si>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</si>
  <si>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</si>
  <si>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</si>
  <si>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</si>
  <si>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</si>
  <si>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</si>
  <si>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</si>
  <si>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</si>
  <si>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</si>
  <si>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</si>
  <si>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</si>
  <si>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</si>
  <si>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</si>
  <si>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</si>
  <si>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</si>
  <si>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</si>
  <si>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</si>
  <si>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</si>
  <si>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</si>
  <si>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</si>
  <si>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</si>
  <si>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</si>
  <si>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</si>
  <si>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</si>
  <si>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</si>
  <si>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</si>
  <si>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</si>
  <si>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</si>
  <si>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</si>
  <si>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</si>
  <si>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</si>
  <si>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</si>
  <si>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</si>
  <si>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</si>
  <si>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</si>
  <si>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</si>
  <si>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</si>
  <si>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</si>
  <si>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</si>
  <si>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</si>
  <si>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</si>
  <si>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</si>
  <si>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</si>
  <si>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</si>
  <si>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</si>
  <si>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</si>
  <si>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</si>
  <si>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</si>
  <si>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</si>
  <si>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</si>
  <si>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</si>
  <si>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</si>
  <si>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</si>
  <si>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</si>
  <si>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</si>
  <si>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</si>
  <si>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</si>
  <si>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</si>
  <si>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</si>
  <si>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</si>
  <si>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</si>
  <si>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</si>
  <si>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</si>
  <si>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</si>
  <si>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</si>
  <si>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</si>
  <si>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</si>
  <si>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</si>
  <si>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</si>
  <si>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</si>
  <si>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</si>
  <si>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</si>
  <si>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</si>
  <si>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</si>
  <si>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</si>
  <si>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</si>
  <si>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</si>
  <si>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</si>
  <si>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</si>
  <si>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</si>
  <si>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</si>
  <si>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</si>
  <si>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</si>
  <si>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</si>
  <si>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</si>
  <si>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</si>
  <si>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</si>
  <si>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</si>
  <si>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</si>
  <si>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</si>
  <si>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</si>
  <si>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</si>
  <si>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</si>
  <si>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</si>
  <si>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</si>
  <si>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</si>
  <si>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</si>
  <si>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</si>
  <si>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</si>
  <si>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</si>
  <si>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</si>
  <si>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</si>
  <si>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</si>
  <si>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</si>
  <si>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</si>
  <si>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</si>
  <si>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</si>
  <si>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</si>
  <si>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</si>
  <si>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</si>
  <si>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</si>
  <si>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</si>
  <si>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</si>
  <si>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</si>
  <si>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</si>
  <si>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</si>
  <si>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</si>
  <si>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</si>
  <si>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</si>
  <si>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</si>
  <si>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</si>
  <si>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</si>
  <si>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</si>
  <si>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</si>
  <si>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</si>
  <si>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</si>
  <si>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</si>
  <si>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</si>
  <si>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</si>
  <si>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</si>
  <si>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</si>
  <si>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</si>
  <si>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</si>
  <si>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</si>
  <si>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</si>
  <si>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</si>
  <si>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</si>
  <si>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</si>
  <si>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</si>
  <si>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</si>
  <si>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</si>
  <si>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</si>
  <si>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</si>
  <si>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</si>
  <si>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</si>
  <si>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</si>
  <si>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</si>
  <si>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</si>
  <si>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</si>
  <si>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</si>
  <si>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</si>
  <si>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</si>
  <si>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</si>
  <si>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</si>
  <si>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</si>
  <si>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</si>
  <si>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</si>
  <si>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</si>
  <si>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</si>
  <si>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</si>
  <si>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</si>
  <si>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</si>
  <si>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</si>
  <si>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</si>
  <si>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</si>
  <si>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</si>
  <si>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</si>
  <si>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</si>
  <si>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</si>
  <si>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</si>
  <si>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</si>
  <si>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</si>
  <si>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</si>
  <si>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</si>
  <si>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</si>
  <si>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</si>
  <si>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</si>
  <si>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</si>
  <si>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</si>
  <si>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</si>
  <si>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</si>
  <si>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</si>
  <si>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</si>
  <si>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</si>
  <si>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</si>
  <si>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</si>
  <si>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</si>
  <si>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</si>
  <si>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</si>
  <si>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</si>
  <si>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</si>
  <si>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</si>
  <si>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</si>
  <si>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</si>
  <si>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</si>
  <si>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</si>
  <si>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</si>
  <si>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</si>
  <si>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</si>
  <si>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</si>
  <si>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</si>
  <si>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</si>
  <si>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</si>
  <si>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</si>
  <si>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</si>
  <si>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</si>
  <si>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</si>
  <si>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</si>
  <si>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</si>
  <si>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</si>
  <si>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</si>
  <si>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</si>
  <si>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</si>
  <si>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</si>
  <si>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</si>
  <si>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</si>
  <si>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</si>
  <si>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</si>
  <si>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</si>
  <si>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</si>
  <si>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</si>
  <si>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</si>
  <si>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</si>
  <si>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</si>
  <si>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</si>
  <si>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</si>
  <si>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</si>
  <si>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</si>
  <si>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</si>
  <si>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</si>
  <si>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</si>
  <si>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</si>
  <si>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</si>
  <si>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</si>
  <si>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</si>
  <si>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</si>
  <si>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</si>
  <si>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</si>
  <si>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</si>
  <si>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</si>
  <si>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</si>
  <si>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</si>
  <si>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</si>
  <si>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</si>
  <si>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</si>
  <si>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</si>
  <si>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</si>
  <si>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</si>
  <si>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</si>
  <si>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</si>
  <si>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</si>
  <si>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</si>
  <si>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</si>
  <si>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</si>
  <si>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</si>
  <si>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</si>
  <si>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</si>
  <si>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</si>
  <si>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</si>
  <si>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</si>
  <si>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</si>
  <si>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</si>
  <si>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</si>
  <si>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</si>
  <si>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</si>
  <si>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</si>
  <si>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</si>
  <si>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</si>
  <si>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</si>
  <si>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</si>
  <si>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</si>
  <si>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</si>
  <si>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</si>
  <si>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</si>
  <si>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</si>
  <si>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</si>
  <si>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</si>
  <si>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</si>
  <si>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</si>
  <si>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</si>
  <si>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</si>
  <si>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</si>
  <si>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</si>
  <si>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</si>
  <si>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</si>
  <si>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</si>
  <si>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</si>
  <si>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</si>
  <si>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</si>
  <si>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</si>
  <si>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</si>
  <si>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</si>
  <si>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</si>
  <si>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</si>
  <si>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</si>
  <si>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</si>
  <si>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</si>
  <si>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</si>
  <si>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</si>
  <si>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</si>
  <si>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</si>
  <si>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</si>
  <si>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</si>
  <si>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</si>
  <si>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</si>
  <si>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</si>
  <si>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</si>
  <si>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</si>
  <si>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</si>
  <si>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</si>
  <si>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</si>
  <si>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</si>
  <si>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</si>
  <si>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</si>
  <si>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</si>
  <si>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</si>
  <si>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</si>
  <si>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</si>
  <si>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</si>
  <si>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</si>
  <si>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</si>
  <si>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</si>
  <si>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</si>
  <si>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</si>
  <si>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</si>
  <si>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</si>
  <si>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</si>
  <si>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</si>
  <si>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</si>
  <si>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</si>
  <si>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</si>
  <si>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</si>
  <si>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</si>
  <si>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</si>
  <si>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</si>
  <si>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</si>
  <si>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</si>
  <si>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</si>
  <si>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</si>
  <si>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</si>
  <si>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</si>
  <si>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</si>
  <si>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</si>
  <si>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</si>
  <si>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</si>
  <si>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</si>
  <si>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</si>
  <si>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</si>
  <si>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</si>
  <si>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</si>
  <si>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</si>
  <si>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</si>
  <si>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</si>
  <si>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</si>
  <si>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</si>
  <si>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</si>
  <si>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</si>
  <si>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</si>
  <si>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</si>
  <si>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</si>
  <si>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</si>
  <si>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</si>
  <si>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</si>
  <si>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</si>
  <si>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</si>
  <si>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</si>
  <si>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</si>
  <si>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</si>
  <si>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</si>
  <si>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</si>
  <si>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</si>
  <si>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</si>
  <si>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</si>
  <si>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</si>
  <si>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</si>
  <si>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</si>
  <si>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</si>
  <si>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</si>
  <si>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</si>
  <si>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</si>
  <si>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</si>
  <si>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</si>
  <si>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</si>
  <si>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</si>
  <si>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</si>
  <si>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</si>
  <si>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</si>
  <si>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</si>
  <si>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</si>
  <si>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</si>
  <si>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</si>
  <si>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</si>
  <si>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</si>
  <si>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</si>
  <si>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</si>
  <si>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</si>
  <si>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</si>
  <si>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</si>
  <si>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</si>
  <si>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</si>
  <si>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</si>
  <si>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</si>
  <si>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</si>
  <si>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</si>
  <si>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</si>
  <si>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</si>
  <si>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</si>
  <si>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</si>
  <si>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</si>
  <si>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</si>
  <si>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</si>
  <si>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</si>
  <si>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</si>
  <si>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</si>
  <si>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</si>
  <si>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</si>
  <si>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</si>
  <si>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</si>
  <si>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</si>
  <si>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</si>
  <si>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</si>
  <si>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</si>
  <si>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</si>
  <si>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</si>
  <si>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</si>
  <si>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</si>
  <si>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</si>
  <si>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</si>
  <si>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</si>
  <si>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</si>
  <si>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</si>
  <si>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</si>
  <si>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</si>
  <si>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</si>
  <si>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</si>
  <si>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</si>
  <si>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</si>
  <si>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</si>
  <si>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</si>
  <si>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</si>
  <si>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</si>
  <si>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</si>
  <si>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</si>
  <si>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</si>
  <si>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</si>
  <si>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</si>
  <si>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</si>
  <si>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</si>
  <si>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</si>
  <si>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</si>
  <si>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</si>
  <si>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</si>
  <si>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</si>
  <si>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</si>
  <si>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</si>
  <si>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</si>
  <si>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</si>
  <si>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</si>
  <si>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</si>
  <si>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</si>
  <si>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</si>
  <si>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</si>
  <si>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</si>
  <si>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</si>
  <si>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</si>
  <si>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</si>
  <si>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</si>
  <si>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</si>
  <si>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</si>
  <si>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</si>
  <si>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</si>
  <si>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</si>
  <si>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</si>
  <si>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</si>
  <si>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</si>
  <si>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</si>
  <si>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</si>
  <si>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</si>
  <si>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</si>
  <si>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</si>
  <si>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</si>
  <si>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</si>
  <si>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</si>
  <si>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</si>
  <si>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</si>
  <si>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</si>
  <si>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</si>
  <si>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</si>
  <si>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</si>
  <si>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</si>
  <si>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</si>
  <si>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</si>
  <si>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</si>
  <si>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</si>
  <si>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</si>
  <si>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</si>
  <si>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</si>
  <si>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</si>
  <si>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</si>
  <si>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</si>
  <si>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</si>
  <si>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</si>
  <si>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</si>
  <si>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</si>
  <si>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</si>
  <si>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</si>
  <si>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</si>
  <si>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</si>
  <si>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</si>
  <si>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</si>
  <si>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</si>
  <si>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</si>
  <si>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</si>
  <si>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</si>
  <si>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</si>
  <si>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</si>
  <si>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</si>
  <si>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</si>
  <si>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</si>
  <si>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</si>
  <si>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</si>
  <si>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</si>
  <si>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</si>
  <si>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</si>
  <si>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</si>
  <si>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</si>
  <si>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</si>
  <si>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</si>
  <si>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</si>
  <si>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</si>
  <si>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</si>
  <si>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</si>
  <si>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</si>
  <si>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</si>
  <si>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</si>
  <si>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</si>
  <si>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</si>
  <si>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</si>
  <si>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</si>
  <si>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</si>
  <si>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</si>
  <si>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</si>
  <si>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</si>
  <si>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</si>
  <si>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</si>
  <si>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</si>
  <si>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</si>
  <si>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</si>
  <si>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</si>
  <si>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</si>
  <si>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</si>
  <si>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</si>
  <si>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</si>
  <si>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</si>
  <si>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</si>
  <si>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</si>
  <si>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</si>
  <si>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</si>
  <si>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</si>
  <si>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</si>
  <si>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</si>
  <si>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</si>
  <si>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</si>
  <si>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</si>
  <si>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</si>
  <si>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</si>
  <si>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</si>
  <si>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</si>
  <si>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</si>
  <si>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</si>
  <si>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</si>
  <si>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</si>
  <si>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</si>
  <si>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</si>
  <si>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</si>
  <si>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</si>
  <si>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</si>
  <si>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</si>
  <si>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</si>
  <si>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</si>
  <si>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</si>
  <si>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</si>
  <si>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</si>
  <si>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</si>
  <si>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</si>
  <si>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</si>
  <si>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</si>
  <si>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</si>
  <si>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</si>
  <si>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</si>
  <si>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</si>
  <si>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</si>
  <si>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</si>
  <si>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</si>
  <si>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</si>
  <si>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</si>
  <si>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</si>
  <si>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</si>
  <si>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</si>
  <si>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</si>
  <si>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</si>
  <si>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</si>
  <si>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</si>
  <si>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</si>
  <si>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</si>
  <si>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</si>
  <si>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</si>
  <si>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</si>
  <si>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</si>
  <si>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</si>
  <si>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</si>
  <si>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</si>
  <si>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</si>
  <si>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</si>
  <si>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</si>
  <si>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</si>
  <si>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</si>
  <si>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</si>
  <si>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</si>
  <si>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</si>
  <si>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</si>
  <si>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</si>
  <si>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</si>
  <si>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</si>
  <si>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</si>
  <si>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</si>
  <si>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</si>
  <si>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</si>
  <si>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</si>
  <si>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</si>
  <si>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</si>
  <si>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</si>
  <si>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</si>
  <si>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</si>
  <si>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</si>
  <si>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</si>
  <si>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</si>
  <si>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</si>
  <si>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</si>
  <si>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</si>
  <si>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</si>
  <si>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</si>
  <si>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</si>
  <si>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</si>
  <si>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</si>
  <si>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</si>
  <si>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</si>
  <si>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</si>
  <si>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</si>
  <si>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</si>
  <si>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</si>
  <si>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</si>
  <si>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</si>
  <si>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</si>
  <si>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</si>
  <si>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</si>
  <si>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</si>
  <si>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</si>
  <si>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</si>
  <si>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</si>
  <si>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</si>
  <si>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</si>
  <si>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</si>
  <si>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</si>
  <si>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</si>
  <si>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</si>
  <si>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</si>
  <si>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</si>
  <si>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</si>
  <si>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</si>
  <si>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</si>
  <si>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</si>
  <si>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</si>
  <si>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</si>
  <si>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</si>
  <si>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</si>
  <si>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</si>
  <si>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</si>
  <si>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</si>
  <si>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</si>
  <si>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</si>
  <si>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</si>
  <si>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</si>
  <si>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</si>
  <si>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</si>
  <si>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</si>
  <si>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</si>
  <si>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</si>
  <si>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</si>
  <si>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</si>
  <si>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</si>
  <si>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</si>
  <si>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</si>
  <si>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</si>
  <si>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</si>
  <si>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</si>
  <si>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</si>
  <si>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</si>
  <si>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</si>
  <si>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</si>
  <si>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</si>
  <si>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</si>
  <si>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</si>
  <si>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</si>
  <si>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</si>
  <si>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</si>
  <si>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</si>
  <si>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</si>
  <si>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</si>
  <si>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</si>
  <si>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</si>
  <si>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</si>
  <si>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</si>
  <si>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</si>
  <si>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</si>
  <si>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</si>
  <si>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</si>
  <si>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</si>
  <si>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</si>
  <si>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</si>
  <si>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</si>
  <si>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</si>
  <si>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</si>
  <si>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</si>
  <si>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</si>
  <si>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</si>
  <si>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</si>
  <si>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</si>
  <si>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</si>
  <si>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</si>
  <si>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</si>
  <si>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</si>
  <si>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</si>
  <si>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</si>
  <si>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</si>
  <si>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</si>
  <si>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</si>
  <si>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</si>
  <si>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</si>
  <si>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</si>
  <si>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</si>
  <si>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</si>
  <si>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</si>
  <si>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</si>
  <si>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</si>
  <si>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</si>
  <si>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</si>
  <si>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</si>
  <si>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</si>
  <si>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</si>
  <si>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</si>
  <si>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</si>
  <si>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</si>
  <si>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</si>
  <si>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</si>
  <si>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</si>
  <si>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</si>
  <si>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</si>
  <si>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</si>
  <si>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</si>
  <si>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</si>
  <si>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</si>
  <si>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</si>
  <si>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</si>
  <si>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</si>
  <si>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</si>
  <si>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</si>
  <si>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</si>
  <si>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</si>
  <si>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</si>
  <si>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</si>
  <si>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</si>
  <si>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</si>
  <si>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</si>
  <si>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</si>
  <si>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</si>
  <si>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</si>
  <si>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</si>
  <si>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</si>
  <si>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</si>
  <si>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</si>
  <si>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</si>
  <si>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</si>
  <si>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</si>
  <si>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</si>
  <si>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</si>
  <si>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</si>
  <si>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</si>
  <si>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</si>
  <si>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</si>
  <si>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</si>
  <si>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</si>
  <si>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</si>
  <si>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</si>
  <si>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</si>
  <si>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</si>
  <si>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</si>
  <si>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</si>
  <si>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</si>
  <si>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</si>
  <si>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</si>
  <si>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</si>
  <si>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</si>
  <si>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</si>
  <si>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</si>
  <si>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</si>
  <si>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</si>
  <si>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</si>
  <si>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</si>
  <si>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</si>
  <si>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</si>
  <si>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</si>
  <si>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</si>
  <si>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</si>
  <si>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</si>
  <si>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</si>
  <si>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</si>
  <si>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</si>
  <si>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</si>
  <si>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</si>
  <si>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</si>
  <si>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</si>
  <si>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</si>
  <si>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</si>
  <si>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</si>
  <si>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</si>
  <si>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</si>
  <si>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</si>
  <si>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</si>
  <si>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</si>
  <si>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</si>
  <si>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</si>
  <si>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</si>
  <si>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</si>
  <si>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</si>
  <si>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</si>
  <si>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</si>
  <si>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</si>
  <si>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</si>
  <si>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</si>
  <si>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</si>
  <si>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</si>
  <si>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</si>
  <si>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</si>
  <si>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</si>
  <si>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</si>
  <si>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</si>
  <si>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</si>
  <si>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</si>
  <si>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</si>
  <si>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</si>
  <si>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</si>
  <si>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</si>
  <si>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</si>
  <si>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</si>
  <si>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</si>
  <si>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</si>
  <si>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</si>
  <si>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</si>
  <si>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</si>
  <si>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</si>
  <si>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</si>
  <si>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</si>
  <si>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</si>
  <si>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</si>
  <si>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</si>
  <si>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</si>
  <si>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</si>
  <si>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</si>
  <si>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</si>
  <si>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</si>
  <si>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</si>
  <si>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</si>
  <si>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</si>
  <si>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</si>
  <si>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</si>
  <si>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</si>
  <si>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</si>
  <si>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</si>
  <si>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</si>
  <si>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</si>
  <si>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</si>
  <si>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</si>
  <si>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</si>
  <si>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</si>
  <si>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</si>
  <si>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</si>
  <si>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</si>
  <si>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</si>
  <si>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</si>
  <si>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</si>
  <si>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</si>
  <si>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</si>
  <si>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</si>
  <si>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</si>
  <si>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</si>
  <si>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</si>
  <si>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</si>
  <si>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</si>
  <si>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</si>
  <si>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</si>
  <si>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</si>
  <si>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</si>
  <si>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</si>
  <si>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</si>
  <si>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</si>
  <si>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</si>
  <si>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</si>
  <si>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</si>
  <si>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</si>
  <si>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</si>
  <si>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</si>
  <si>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</si>
  <si>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</si>
  <si>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</si>
  <si>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</si>
  <si>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</si>
  <si>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</si>
  <si>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</si>
  <si>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</si>
  <si>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</si>
  <si>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</si>
  <si>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</si>
  <si>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</si>
  <si>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</si>
  <si>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</si>
  <si>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</si>
  <si>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</si>
  <si>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</si>
  <si>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</si>
  <si>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</si>
  <si>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</si>
  <si>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</si>
  <si>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</si>
  <si>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</si>
  <si>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</si>
  <si>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</si>
  <si>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</si>
  <si>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</si>
  <si>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</si>
  <si>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</si>
  <si>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</si>
  <si>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</si>
  <si>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</si>
  <si>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</si>
  <si>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</si>
  <si>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</si>
  <si>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</si>
  <si>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</si>
  <si>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</si>
  <si>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</si>
  <si>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</si>
  <si>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</si>
  <si>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</si>
  <si>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</si>
  <si>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</si>
  <si>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</si>
  <si>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</si>
  <si>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</si>
  <si>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</si>
  <si>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</si>
  <si>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</si>
  <si>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</si>
  <si>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</si>
  <si>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</si>
  <si>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</si>
  <si>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</si>
  <si>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</si>
  <si>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</si>
  <si>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</si>
  <si>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</si>
  <si>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</si>
  <si>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</si>
  <si>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</si>
  <si>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</si>
  <si>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</si>
  <si>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</si>
  <si>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</si>
  <si>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</si>
  <si>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</si>
  <si>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</si>
  <si>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</si>
  <si>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</si>
  <si>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</si>
  <si>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</si>
  <si>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</si>
  <si>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</si>
  <si>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</si>
  <si>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</si>
  <si>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</si>
  <si>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</si>
  <si>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</si>
  <si>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</si>
  <si>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</si>
  <si>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</si>
  <si>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</si>
  <si>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</si>
  <si>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</si>
  <si>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</si>
  <si>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</si>
  <si>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</si>
  <si>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</si>
  <si>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</si>
  <si>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</si>
  <si>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</si>
  <si>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</si>
  <si>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</si>
  <si>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</si>
  <si>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</si>
  <si>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</si>
  <si>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</si>
  <si>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</si>
  <si>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</si>
  <si>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</si>
  <si>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</si>
  <si>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</si>
  <si>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</si>
  <si>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</si>
  <si>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</si>
  <si>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</si>
  <si>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</si>
  <si>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</si>
  <si>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</si>
  <si>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</si>
  <si>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</si>
  <si>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</si>
  <si>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</si>
  <si>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</si>
  <si>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</si>
  <si>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</si>
  <si>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</si>
  <si>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</si>
  <si>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</si>
  <si>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</si>
  <si>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</si>
  <si>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</si>
  <si>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</si>
  <si>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</si>
  <si>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</si>
  <si>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</si>
  <si>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</si>
  <si>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</si>
  <si>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</si>
  <si>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</si>
  <si>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</si>
  <si>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</si>
  <si>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</si>
  <si>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</si>
  <si>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</si>
  <si>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</si>
  <si>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</si>
  <si>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</si>
  <si>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</si>
  <si>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</si>
  <si>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</si>
  <si>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</si>
  <si>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</si>
  <si>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</si>
  <si>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</si>
  <si>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</si>
  <si>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</si>
  <si>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</si>
  <si>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</si>
  <si>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</si>
  <si>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</si>
  <si>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</si>
  <si>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</si>
  <si>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</si>
  <si>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</si>
  <si>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</si>
  <si>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</si>
  <si>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</si>
  <si>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</si>
  <si>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</si>
  <si>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</si>
  <si>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</si>
  <si>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</si>
  <si>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</si>
  <si>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</si>
  <si>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</si>
  <si>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</si>
  <si>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</si>
  <si>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</si>
  <si>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</si>
  <si>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</si>
  <si>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</si>
  <si>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</si>
  <si>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</si>
  <si>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</si>
  <si>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</si>
  <si>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</si>
  <si>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</si>
  <si>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</si>
  <si>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</si>
  <si>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</si>
  <si>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</si>
  <si>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</si>
  <si>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</si>
  <si>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</si>
  <si>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</si>
  <si>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</si>
  <si>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</si>
  <si>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</si>
  <si>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</si>
  <si>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</si>
  <si>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</si>
  <si>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</si>
  <si>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</si>
  <si>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</si>
  <si>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</si>
  <si>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</si>
  <si>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</si>
  <si>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</si>
  <si>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</si>
  <si>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</si>
  <si>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</si>
  <si>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</si>
  <si>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</si>
  <si>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</si>
  <si>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</si>
  <si>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</si>
  <si>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</si>
  <si>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</si>
  <si>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</si>
  <si>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</si>
  <si>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</si>
  <si>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</si>
  <si>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</si>
  <si>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</si>
  <si>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</si>
  <si>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</si>
  <si>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</si>
  <si>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</si>
  <si>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</si>
  <si>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</si>
  <si>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</si>
  <si>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</si>
  <si>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</si>
  <si>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</si>
  <si>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</si>
  <si>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</si>
  <si>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</si>
  <si>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</si>
  <si>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</si>
  <si>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</si>
  <si>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</si>
  <si>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</si>
  <si>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</si>
  <si>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</si>
  <si>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</si>
  <si>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</si>
  <si>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</si>
  <si>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</si>
  <si>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</si>
  <si>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</si>
  <si>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</si>
  <si>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</si>
  <si>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</si>
  <si>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</si>
  <si>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</si>
  <si>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</si>
  <si>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</si>
  <si>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</si>
  <si>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</si>
  <si>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</si>
  <si>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</si>
  <si>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</si>
  <si>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</si>
  <si>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</si>
  <si>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</si>
  <si>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</si>
  <si>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</si>
  <si>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</si>
  <si>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</si>
  <si>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</si>
  <si>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</si>
  <si>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</si>
  <si>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</si>
  <si>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</si>
  <si>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</si>
  <si>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</si>
  <si>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</si>
  <si>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</si>
  <si>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</si>
  <si>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</si>
  <si>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</si>
  <si>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</si>
  <si>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</si>
  <si>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</si>
  <si>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</si>
  <si>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</si>
  <si>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</si>
  <si>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</si>
  <si>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</si>
  <si>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</si>
  <si>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</si>
  <si>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</si>
  <si>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</si>
  <si>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</si>
  <si>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</si>
  <si>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</si>
  <si>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</si>
  <si>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</si>
  <si>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</si>
  <si>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</si>
  <si>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</si>
  <si>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</si>
  <si>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</si>
  <si>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</si>
  <si>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</si>
  <si>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</si>
  <si>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</si>
  <si>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</si>
  <si>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</si>
  <si>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</si>
  <si>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</si>
  <si>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</si>
  <si>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</si>
  <si>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</si>
  <si>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</si>
  <si>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</si>
  <si>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</si>
  <si>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</si>
  <si>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</si>
  <si>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</si>
  <si>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</si>
  <si>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</si>
  <si>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</si>
  <si>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</si>
  <si>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</si>
  <si>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</si>
  <si>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</si>
  <si>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</si>
  <si>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</si>
  <si>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</si>
  <si>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</si>
  <si>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</si>
  <si>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</si>
  <si>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</si>
  <si>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</si>
  <si>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</si>
  <si>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</si>
  <si>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</si>
  <si>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</si>
  <si>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</si>
  <si>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</si>
  <si>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</si>
  <si>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</si>
  <si>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</si>
  <si>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</si>
  <si>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</si>
  <si>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</si>
  <si>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</si>
  <si>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</si>
  <si>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</si>
  <si>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</si>
  <si>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</si>
  <si>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</si>
  <si>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</si>
  <si>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</si>
  <si>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</si>
  <si>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</si>
  <si>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</si>
  <si>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</si>
  <si>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</si>
  <si>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</si>
  <si>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</si>
  <si>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</si>
  <si>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</si>
  <si>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</si>
  <si>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</si>
  <si>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</si>
  <si>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</si>
  <si>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</si>
  <si>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</si>
  <si>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</si>
  <si>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</si>
  <si>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</si>
  <si>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</si>
  <si>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</si>
  <si>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</si>
  <si>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</si>
  <si>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</si>
  <si>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</si>
  <si>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</si>
  <si>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</si>
  <si>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</si>
  <si>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</si>
  <si>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</si>
  <si>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</si>
  <si>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</si>
  <si>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</si>
  <si>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</si>
  <si>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</si>
  <si>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</si>
  <si>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</si>
  <si>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</si>
  <si>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</si>
  <si>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</si>
  <si>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</si>
  <si>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</si>
  <si>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</si>
  <si>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</si>
  <si>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</si>
  <si>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</si>
  <si>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</si>
  <si>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</si>
  <si>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</si>
  <si>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</si>
  <si>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</si>
  <si>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</si>
  <si>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</si>
  <si>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</si>
  <si>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</si>
  <si>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</si>
  <si>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</si>
  <si>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</si>
  <si>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</si>
  <si>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</si>
  <si>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</si>
  <si>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</si>
  <si>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</si>
  <si>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</si>
  <si>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</si>
  <si>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</si>
  <si>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</si>
  <si>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</si>
  <si>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</si>
  <si>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</si>
  <si>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</si>
  <si>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</si>
  <si>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</si>
  <si>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</si>
  <si>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</si>
  <si>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</si>
  <si>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</si>
  <si>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</si>
  <si>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</si>
  <si>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</si>
  <si>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</si>
  <si>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</si>
  <si>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</si>
  <si>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</si>
  <si>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</si>
  <si>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</si>
  <si>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</si>
  <si>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</si>
  <si>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</si>
  <si>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</si>
  <si>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</si>
  <si>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</si>
  <si>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</si>
  <si>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</si>
  <si>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</si>
  <si>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</si>
  <si>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</si>
  <si>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</si>
  <si>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</si>
  <si>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</si>
  <si>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</si>
  <si>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</si>
  <si>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</si>
  <si>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</si>
  <si>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</si>
  <si>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</si>
  <si>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</si>
  <si>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</si>
  <si>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</si>
  <si>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</si>
  <si>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</si>
  <si>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</si>
  <si>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</si>
  <si>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</si>
  <si>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</si>
  <si>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</si>
  <si>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</si>
  <si>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</si>
  <si>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</si>
  <si>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</si>
  <si>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</si>
  <si>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</si>
  <si>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</si>
  <si>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</si>
  <si>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</si>
  <si>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</si>
  <si>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</si>
  <si>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</si>
  <si>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</si>
  <si>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</si>
  <si>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</si>
  <si>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</si>
  <si>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</si>
  <si>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</si>
  <si>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</si>
  <si>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</si>
  <si>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</si>
  <si>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</si>
  <si>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</si>
  <si>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</si>
  <si>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</si>
  <si>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</si>
  <si>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</si>
  <si>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</si>
  <si>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</si>
  <si>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</si>
  <si>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</si>
  <si>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</si>
  <si>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</si>
  <si>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</si>
  <si>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</si>
  <si>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</si>
  <si>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</si>
  <si>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</si>
  <si>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</si>
  <si>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</si>
  <si>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</si>
  <si>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</si>
  <si>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</si>
  <si>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</si>
  <si>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</si>
  <si>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</si>
  <si>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</si>
  <si>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</si>
  <si>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</si>
  <si>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</si>
  <si>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</si>
  <si>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</si>
  <si>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</si>
  <si>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</si>
  <si>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</si>
  <si>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</si>
  <si>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</si>
  <si>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</si>
  <si>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</si>
  <si>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</si>
  <si>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</si>
  <si>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</si>
  <si>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</si>
  <si>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</si>
  <si>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</si>
  <si>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</si>
  <si>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</si>
  <si>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</si>
  <si>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</si>
  <si>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</si>
  <si>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</si>
  <si>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</si>
  <si>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</si>
  <si>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</si>
  <si>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</si>
  <si>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</si>
  <si>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</si>
  <si>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</si>
  <si>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</si>
  <si>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</si>
  <si>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</si>
  <si>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</si>
  <si>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</si>
  <si>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</si>
  <si>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</si>
  <si>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</si>
  <si>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</si>
  <si>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</si>
  <si>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</si>
  <si>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</si>
  <si>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</si>
  <si>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</si>
  <si>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</si>
  <si>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</si>
  <si>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</si>
  <si>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</si>
  <si>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</si>
  <si>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</si>
  <si>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</si>
  <si>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</si>
  <si>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</si>
  <si>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</si>
  <si>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</si>
  <si>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</si>
  <si>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</si>
  <si>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</si>
  <si>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</si>
  <si>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</si>
  <si>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</si>
  <si>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</si>
  <si>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</si>
  <si>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</si>
  <si>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</si>
  <si>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</si>
  <si>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</si>
  <si>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</si>
  <si>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</si>
  <si>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</si>
  <si>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</si>
  <si>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</si>
  <si>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</si>
  <si>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</si>
  <si>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</si>
  <si>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</si>
  <si>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</si>
  <si>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</si>
  <si>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</si>
  <si>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</si>
  <si>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</si>
  <si>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</si>
  <si>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</si>
  <si>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</si>
  <si>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</si>
  <si>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</si>
  <si>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</si>
  <si>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</si>
  <si>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</si>
  <si>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</si>
  <si>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</si>
  <si>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</si>
  <si>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</si>
  <si>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</si>
  <si>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</si>
  <si>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</si>
  <si>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</si>
  <si>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</si>
  <si>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</si>
  <si>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</si>
  <si>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</si>
  <si>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</si>
  <si>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</si>
  <si>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</si>
  <si>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</si>
  <si>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</si>
  <si>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</si>
  <si>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</si>
  <si>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</si>
  <si>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</si>
  <si>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</si>
  <si>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</si>
  <si>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</si>
  <si>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</si>
  <si>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</si>
  <si>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</si>
  <si>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</si>
  <si>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</si>
  <si>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</si>
  <si>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</si>
  <si>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</si>
  <si>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</si>
  <si>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</si>
  <si>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</si>
  <si>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</si>
  <si>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</si>
  <si>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</si>
  <si>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</si>
  <si>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</si>
  <si>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</si>
  <si>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</si>
  <si>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</si>
  <si>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</si>
  <si>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</si>
  <si>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</si>
  <si>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</si>
  <si>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</si>
  <si>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</si>
  <si>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</si>
  <si>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</si>
  <si>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</si>
  <si>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</si>
  <si>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</si>
  <si>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</si>
  <si>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</si>
  <si>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</si>
  <si>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</si>
  <si>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</si>
  <si>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</si>
  <si>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</si>
  <si>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</si>
  <si>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</si>
  <si>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</si>
  <si>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</si>
  <si>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</si>
  <si>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</si>
  <si>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</si>
  <si>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</si>
  <si>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</si>
  <si>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</si>
  <si>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</si>
  <si>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</si>
  <si>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</si>
  <si>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</si>
  <si>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</si>
  <si>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</si>
  <si>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</si>
  <si>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</si>
  <si>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</si>
  <si>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</si>
  <si>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</si>
  <si>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</si>
  <si>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</si>
  <si>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</si>
  <si>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</si>
  <si>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</si>
  <si>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</si>
  <si>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</si>
  <si>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</si>
  <si>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</si>
  <si>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</si>
  <si>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</si>
  <si>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</si>
  <si>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</si>
  <si>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</si>
  <si>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</si>
  <si>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</si>
  <si>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</si>
  <si>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</si>
  <si>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</si>
  <si>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</si>
  <si>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</si>
  <si>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</si>
  <si>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</si>
  <si>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</si>
  <si>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</si>
  <si>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</si>
  <si>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</si>
  <si>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</si>
  <si>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</si>
  <si>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</si>
  <si>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</si>
  <si>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</si>
  <si>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</si>
  <si>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</si>
  <si>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</si>
  <si>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</si>
  <si>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</si>
  <si>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</si>
  <si>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</si>
  <si>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</si>
  <si>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</si>
  <si>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</si>
  <si>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</si>
  <si>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</si>
  <si>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</si>
  <si>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</si>
  <si>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</si>
  <si>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</si>
  <si>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</si>
  <si>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</si>
  <si>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</si>
  <si>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</si>
  <si>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</si>
  <si>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</si>
  <si>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</si>
  <si>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</si>
  <si>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</si>
  <si>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</si>
  <si>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</si>
  <si>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</si>
  <si>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</si>
  <si>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</si>
  <si>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</si>
  <si>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</si>
  <si>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</si>
  <si>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</si>
  <si>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</si>
  <si>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</si>
  <si>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</si>
  <si>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</si>
  <si>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</si>
  <si>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</si>
  <si>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</si>
  <si>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</si>
  <si>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</si>
  <si>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</si>
  <si>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</si>
  <si>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</si>
  <si>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</si>
  <si>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</si>
  <si>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</si>
  <si>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</si>
  <si>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</si>
  <si>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</si>
  <si>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</si>
  <si>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</si>
  <si>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</si>
  <si>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</si>
  <si>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</si>
  <si>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</si>
  <si>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</si>
  <si>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</si>
  <si>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</si>
  <si>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</si>
  <si>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</si>
  <si>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</si>
  <si>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</si>
  <si>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</si>
  <si>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</si>
  <si>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</si>
  <si>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</si>
  <si>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</si>
  <si>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</si>
  <si>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</si>
  <si>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</si>
  <si>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</si>
  <si>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</si>
  <si>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</si>
  <si>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</si>
  <si>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</si>
  <si>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</si>
  <si>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</si>
  <si>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</si>
  <si>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</si>
  <si>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</si>
  <si>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</si>
  <si>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</si>
  <si>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</si>
  <si>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</si>
  <si>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</si>
  <si>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</si>
  <si>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</si>
  <si>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</si>
  <si>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</si>
  <si>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</si>
  <si>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</si>
  <si>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</si>
  <si>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</si>
  <si>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</si>
  <si>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</si>
  <si>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</si>
  <si>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</si>
  <si>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</si>
  <si>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</si>
  <si>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</si>
  <si>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</si>
  <si>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</si>
  <si>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</si>
  <si>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</si>
  <si>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</si>
  <si>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</si>
  <si>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</si>
  <si>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</si>
  <si>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</si>
  <si>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</si>
  <si>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</si>
  <si>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</si>
  <si>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</si>
  <si>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</si>
  <si>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</si>
  <si>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</si>
  <si>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</si>
  <si>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</si>
  <si>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</si>
  <si>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</si>
  <si>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</si>
  <si>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</si>
  <si>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</si>
  <si>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</si>
  <si>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</si>
  <si>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</si>
  <si>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</si>
  <si>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</si>
  <si>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</si>
  <si>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</si>
  <si>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</si>
  <si>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</si>
  <si>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</si>
  <si>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</si>
  <si>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</si>
  <si>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</si>
  <si>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</si>
  <si>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</si>
  <si>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</si>
  <si>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</si>
  <si>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</si>
  <si>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</si>
  <si>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</si>
  <si>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</si>
  <si>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</si>
  <si>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</si>
  <si>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</si>
  <si>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</si>
  <si>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</si>
  <si>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</si>
  <si>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</si>
  <si>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</si>
  <si>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</si>
  <si>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</si>
  <si>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</si>
  <si>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</si>
  <si>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</si>
  <si>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</si>
  <si>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</si>
  <si>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</si>
  <si>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</si>
  <si>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</si>
  <si>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</si>
  <si>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</si>
  <si>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</si>
  <si>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</si>
  <si>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</si>
  <si>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</si>
  <si>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</si>
  <si>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</si>
  <si>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</si>
  <si>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</si>
  <si>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</si>
  <si>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</si>
  <si>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</si>
  <si>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</si>
  <si>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</si>
  <si>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</si>
  <si>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</si>
  <si>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</si>
  <si>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</si>
  <si>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</si>
  <si>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</si>
  <si>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</si>
  <si>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</si>
  <si>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</si>
  <si>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</si>
  <si>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</si>
  <si>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</si>
  <si>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</si>
  <si>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</si>
  <si>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</si>
  <si>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</si>
  <si>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</si>
  <si>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</si>
  <si>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</si>
  <si>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</si>
  <si>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</si>
  <si>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</si>
  <si>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</si>
  <si>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</si>
  <si>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</si>
  <si>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</si>
  <si>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</si>
  <si>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</si>
  <si>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</si>
  <si>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</si>
  <si>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</si>
  <si>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</si>
  <si>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</si>
  <si>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</si>
  <si>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</si>
  <si>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</si>
  <si>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</si>
  <si>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</si>
  <si>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</si>
  <si>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</si>
  <si>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</si>
  <si>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</si>
  <si>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</si>
  <si>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</si>
  <si>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</si>
  <si>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</si>
  <si>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</si>
  <si>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</si>
  <si>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</si>
  <si>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</si>
  <si>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</si>
  <si>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</si>
  <si>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</si>
  <si>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</si>
  <si>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</si>
  <si>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</si>
  <si>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</si>
  <si>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</si>
  <si>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</si>
  <si>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</si>
  <si>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</si>
  <si>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</si>
  <si>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</si>
  <si>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</si>
  <si>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</si>
  <si>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</si>
  <si>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</si>
  <si>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</si>
  <si>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</si>
  <si>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</si>
  <si>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</si>
  <si>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</si>
  <si>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</si>
  <si>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</si>
  <si>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</si>
  <si>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</si>
  <si>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</si>
  <si>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</si>
  <si>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</si>
  <si>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</si>
  <si>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</si>
  <si>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</si>
  <si>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</si>
  <si>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</si>
  <si>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</si>
  <si>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</si>
  <si>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</si>
  <si>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</si>
  <si>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</si>
  <si>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</si>
  <si>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</si>
  <si>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</si>
  <si>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</si>
  <si>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</si>
  <si>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</si>
  <si>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</si>
  <si>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</si>
  <si>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</si>
  <si>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</si>
  <si>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</si>
  <si>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</si>
  <si>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</si>
  <si>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</si>
  <si>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</si>
  <si>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</si>
  <si>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</si>
  <si>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</si>
  <si>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</si>
  <si>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</si>
  <si>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</si>
  <si>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</si>
  <si>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</si>
  <si>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</si>
  <si>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</si>
  <si>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</si>
  <si>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</si>
  <si>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</si>
  <si>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</si>
  <si>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</si>
  <si>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</si>
  <si>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</si>
  <si>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</si>
  <si>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</si>
  <si>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</si>
  <si>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</si>
  <si>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</si>
  <si>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</si>
  <si>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</si>
  <si>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</si>
  <si>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</si>
  <si>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</si>
  <si>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</si>
  <si>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</si>
  <si>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</si>
  <si>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</si>
  <si>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</si>
  <si>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</si>
  <si>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</si>
  <si>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</si>
  <si>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</si>
  <si>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</si>
  <si>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</si>
  <si>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</si>
  <si>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</si>
  <si>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</si>
  <si>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</si>
  <si>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</si>
  <si>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</si>
  <si>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</si>
  <si>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</si>
  <si>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</si>
  <si>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</si>
  <si>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</si>
  <si>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</si>
  <si>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</si>
  <si>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</si>
  <si>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</si>
  <si>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</si>
  <si>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</si>
  <si>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</si>
  <si>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</si>
  <si>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</si>
  <si>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</si>
  <si>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</si>
  <si>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</si>
  <si>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</si>
  <si>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</si>
  <si>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</si>
  <si>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</si>
  <si>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</si>
  <si>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</si>
  <si>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</si>
  <si>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</si>
  <si>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</si>
  <si>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</si>
  <si>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</si>
  <si>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</si>
  <si>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</si>
  <si>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</si>
  <si>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</si>
  <si>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</si>
  <si>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</si>
  <si>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</si>
  <si>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</si>
  <si>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</si>
  <si>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</si>
  <si>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</si>
  <si>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</si>
  <si>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</si>
  <si>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</si>
  <si>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</si>
  <si>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</si>
  <si>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</si>
  <si>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</si>
  <si>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</si>
  <si>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</si>
  <si>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</si>
  <si>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</si>
  <si>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</si>
  <si>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</si>
  <si>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</si>
  <si>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</si>
  <si>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</si>
  <si>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</si>
  <si>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</si>
  <si>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</si>
  <si>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</si>
  <si>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</si>
  <si>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</si>
  <si>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</si>
  <si>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</si>
  <si>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</si>
  <si>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</si>
  <si>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</si>
  <si>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</si>
  <si>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</si>
  <si>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</si>
  <si>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</si>
  <si>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</si>
  <si>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</si>
  <si>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</si>
  <si>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</si>
  <si>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</si>
  <si>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</si>
  <si>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</si>
  <si>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</si>
  <si>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</si>
  <si>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</si>
  <si>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</si>
  <si>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</si>
  <si>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</si>
  <si>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</si>
  <si>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</si>
  <si>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</si>
  <si>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</si>
  <si>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</si>
  <si>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</si>
  <si>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</si>
  <si>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</si>
  <si>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</si>
  <si>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</si>
  <si>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</si>
  <si>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</si>
  <si>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</si>
  <si>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</si>
  <si>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</si>
  <si>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</si>
  <si>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</si>
  <si>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</si>
  <si>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</si>
  <si>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</si>
  <si>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</si>
  <si>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</si>
  <si>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</si>
  <si>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</si>
  <si>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</si>
  <si>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</si>
  <si>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</si>
  <si>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</si>
  <si>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</si>
  <si>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</si>
  <si>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</si>
  <si>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</si>
  <si>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</si>
  <si>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</si>
  <si>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</si>
  <si>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</si>
  <si>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</si>
  <si>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</si>
  <si>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</si>
  <si>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</si>
  <si>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</si>
  <si>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</si>
  <si>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</si>
  <si>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</si>
  <si>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</si>
  <si>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</si>
  <si>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</si>
  <si>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</si>
  <si>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</si>
  <si>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</si>
  <si>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</si>
  <si>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</si>
  <si>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</si>
  <si>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</si>
  <si>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</si>
  <si>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</si>
  <si>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</si>
  <si>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</si>
  <si>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</si>
  <si>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</si>
  <si>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</si>
  <si>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</si>
  <si>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</si>
  <si>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</si>
  <si>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</si>
  <si>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</si>
  <si>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</si>
  <si>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</si>
  <si>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</si>
  <si>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</si>
  <si>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</si>
  <si>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</si>
  <si>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</si>
  <si>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</si>
  <si>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</si>
  <si>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</si>
  <si>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</si>
  <si>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</si>
  <si>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</si>
  <si>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</si>
  <si>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</si>
  <si>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</si>
  <si>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</si>
  <si>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</si>
  <si>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</si>
  <si>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</si>
  <si>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</si>
  <si>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</si>
  <si>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</si>
  <si>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</si>
  <si>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</si>
  <si>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</si>
  <si>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</si>
  <si>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</si>
  <si>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</si>
  <si>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</si>
  <si>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</si>
  <si>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</si>
  <si>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</si>
  <si>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</si>
  <si>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</si>
  <si>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</si>
  <si>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</si>
  <si>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</si>
  <si>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</si>
  <si>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</si>
  <si>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</si>
  <si>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</si>
  <si>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</si>
  <si>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</si>
  <si>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</si>
  <si>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</si>
  <si>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</si>
  <si>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</si>
  <si>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</si>
  <si>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</si>
  <si>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</si>
  <si>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</si>
  <si>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</si>
  <si>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</si>
  <si>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</si>
  <si>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</si>
  <si>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</si>
  <si>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</si>
  <si>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</si>
  <si>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</si>
  <si>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</si>
  <si>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</si>
  <si>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</si>
  <si>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</si>
  <si>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</si>
  <si>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</si>
  <si>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</si>
  <si>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</si>
  <si>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</si>
  <si>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</si>
  <si>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</si>
  <si>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</si>
  <si>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</si>
  <si>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</si>
  <si>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</si>
  <si>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</si>
  <si>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</si>
  <si>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</si>
  <si>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</si>
  <si>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</si>
  <si>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</si>
  <si>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</si>
  <si>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</si>
  <si>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</si>
  <si>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</si>
  <si>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</si>
  <si>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</si>
  <si>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</si>
  <si>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</si>
  <si>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</si>
  <si>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</si>
  <si>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</si>
  <si>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</si>
  <si>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</si>
  <si>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</si>
  <si>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</si>
  <si>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</si>
  <si>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</si>
  <si>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</si>
  <si>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</si>
  <si>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</si>
  <si>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</si>
  <si>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</si>
  <si>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</si>
  <si>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</si>
  <si>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</si>
  <si>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</si>
  <si>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</si>
  <si>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</si>
  <si>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</si>
  <si>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</si>
  <si>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</si>
  <si>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</si>
  <si>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</si>
  <si>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</si>
  <si>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</si>
  <si>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</si>
  <si>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</si>
  <si>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</si>
  <si>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</si>
  <si>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</si>
  <si>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</si>
  <si>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</si>
  <si>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</si>
  <si>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</si>
  <si>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</si>
  <si>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</si>
  <si>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</si>
  <si>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</si>
  <si>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</si>
  <si>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</si>
  <si>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</si>
  <si>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</si>
  <si>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</si>
  <si>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</si>
  <si>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</si>
  <si>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</si>
  <si>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</si>
  <si>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</si>
  <si>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</si>
  <si>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</si>
  <si>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</si>
  <si>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</si>
  <si>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</si>
  <si>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</si>
  <si>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</si>
  <si>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</si>
  <si>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</si>
  <si>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</si>
  <si>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</si>
  <si>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</si>
  <si>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</si>
  <si>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</si>
  <si>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</si>
  <si>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</si>
  <si>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</si>
  <si>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</si>
  <si>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</si>
  <si>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</si>
  <si>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</si>
  <si>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</si>
  <si>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</si>
  <si>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</si>
  <si>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</si>
  <si>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</si>
  <si>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</si>
  <si>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</si>
  <si>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</si>
  <si>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</si>
  <si>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</si>
  <si>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</si>
  <si>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</si>
  <si>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</si>
  <si>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</si>
  <si>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</si>
  <si>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</si>
  <si>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</si>
  <si>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</si>
  <si>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</si>
  <si>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</si>
  <si>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</si>
  <si>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</si>
  <si>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</si>
  <si>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</si>
  <si>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</si>
  <si>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</si>
  <si>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</si>
  <si>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</si>
  <si>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</si>
  <si>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</si>
  <si>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</si>
  <si>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</si>
  <si>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</si>
  <si>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</si>
  <si>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</si>
  <si>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</si>
  <si>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</si>
  <si>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</si>
  <si>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</si>
  <si>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</si>
  <si>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</si>
  <si>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</si>
  <si>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</si>
  <si>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</si>
  <si>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</si>
  <si>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</si>
  <si>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</si>
  <si>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</si>
  <si>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</si>
  <si>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</si>
  <si>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</si>
  <si>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</si>
  <si>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</si>
  <si>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</si>
  <si>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</si>
  <si>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</si>
  <si>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</si>
  <si>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</si>
  <si>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</si>
  <si>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</si>
  <si>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</si>
  <si>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</si>
  <si>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</si>
  <si>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</si>
  <si>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</si>
  <si>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</si>
  <si>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</si>
  <si>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</si>
  <si>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</si>
  <si>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</si>
  <si>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</si>
  <si>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</si>
  <si>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</si>
  <si>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</si>
  <si>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</si>
  <si>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</si>
  <si>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</si>
  <si>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</si>
  <si>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</si>
  <si>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</si>
  <si>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</si>
  <si>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</si>
  <si>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</si>
  <si>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</si>
  <si>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</si>
  <si>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</si>
  <si>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</si>
  <si>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</si>
  <si>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</si>
  <si>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</si>
  <si>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</si>
  <si>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</si>
  <si>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</si>
  <si>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</si>
  <si>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</si>
  <si>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</si>
  <si>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</si>
  <si>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</si>
  <si>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</si>
  <si>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</si>
  <si>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</si>
  <si>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</si>
  <si>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</si>
  <si>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</si>
  <si>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</si>
  <si>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</si>
  <si>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</si>
  <si>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</si>
  <si>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</si>
  <si>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</si>
  <si>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</si>
  <si>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</si>
  <si>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</si>
  <si>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</si>
  <si>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</si>
  <si>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</si>
  <si>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</si>
  <si>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</si>
  <si>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</si>
  <si>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</si>
  <si>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</si>
  <si>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</si>
  <si>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</si>
  <si>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</si>
  <si>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</si>
  <si>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</si>
  <si>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</si>
  <si>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</si>
  <si>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</si>
  <si>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</si>
  <si>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</si>
  <si>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</si>
  <si>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</si>
  <si>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</si>
  <si>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</si>
  <si>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</si>
  <si>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</si>
  <si>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</si>
  <si>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</si>
  <si>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</si>
  <si>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</si>
  <si>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</si>
  <si>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</si>
  <si>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</si>
  <si>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</si>
  <si>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</si>
  <si>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</si>
  <si>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</si>
  <si>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</si>
  <si>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</si>
  <si>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</si>
  <si>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</si>
  <si>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</si>
  <si>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</si>
  <si>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</si>
  <si>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</si>
  <si>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</si>
  <si>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</si>
  <si>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</si>
  <si>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</si>
  <si>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</si>
  <si>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</si>
  <si>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</si>
  <si>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</si>
  <si>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</si>
  <si>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</si>
  <si>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</si>
  <si>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</si>
  <si>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</si>
  <si>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</si>
  <si>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</si>
  <si>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</si>
  <si>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</si>
  <si>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</si>
  <si>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</si>
  <si>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</si>
  <si>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</si>
  <si>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</si>
  <si>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</si>
  <si>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</si>
  <si>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</si>
  <si>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</si>
  <si>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</si>
  <si>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</si>
  <si>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</si>
  <si>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</si>
  <si>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</si>
  <si>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</si>
  <si>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</si>
  <si>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</si>
  <si>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</si>
  <si>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</si>
  <si>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</si>
  <si>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</si>
  <si>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</si>
  <si>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</si>
  <si>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</si>
  <si>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</si>
  <si>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</si>
  <si>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</si>
  <si>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</si>
  <si>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</si>
  <si>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</si>
  <si>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</si>
  <si>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</si>
  <si>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</si>
  <si>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</si>
  <si>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</si>
  <si>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</si>
  <si>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</si>
  <si>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</si>
  <si>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</si>
  <si>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</si>
  <si>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</si>
  <si>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</si>
  <si>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</si>
  <si>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</si>
  <si>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</si>
  <si>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</si>
  <si>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</si>
  <si>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</si>
  <si>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</si>
  <si>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</si>
  <si>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</si>
  <si>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</si>
  <si>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</si>
  <si>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</si>
  <si>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</si>
  <si>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</si>
  <si>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</si>
  <si>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</si>
  <si>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</si>
  <si>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</si>
  <si>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</si>
  <si>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</si>
  <si>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</si>
  <si>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</si>
  <si>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</si>
  <si>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</si>
  <si>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</si>
  <si>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</si>
  <si>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</si>
  <si>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</si>
  <si>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</si>
  <si>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</si>
  <si>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</si>
  <si>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</si>
  <si>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</si>
  <si>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</si>
  <si>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</si>
  <si>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</si>
  <si>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</si>
  <si>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</si>
  <si>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</si>
  <si>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</si>
  <si>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</si>
  <si>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</si>
  <si>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</si>
  <si>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</si>
  <si>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</si>
  <si>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</si>
  <si>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</si>
  <si>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</si>
  <si>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</si>
  <si>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</si>
  <si>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</si>
  <si>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</si>
  <si>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</si>
  <si>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</si>
  <si>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</si>
  <si>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</si>
  <si>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</si>
  <si>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</si>
  <si>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</si>
  <si>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</si>
  <si>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</si>
  <si>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</si>
  <si>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</si>
  <si>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</si>
  <si>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</si>
  <si>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</si>
  <si>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</si>
  <si>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</si>
  <si>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</si>
  <si>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</si>
  <si>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</si>
  <si>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</si>
  <si>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</si>
  <si>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</si>
  <si>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</si>
  <si>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</si>
  <si>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</si>
  <si>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</si>
  <si>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</si>
  <si>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</si>
  <si>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</si>
  <si>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</si>
  <si>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</si>
  <si>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</si>
  <si>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</si>
  <si>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</si>
  <si>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</si>
  <si>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</si>
  <si>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</si>
  <si>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</si>
  <si>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</si>
  <si>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</si>
  <si>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</si>
  <si>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</si>
  <si>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</si>
  <si>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</si>
  <si>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</si>
  <si>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</si>
  <si>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</si>
  <si>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</si>
  <si>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</si>
  <si>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</si>
  <si>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</si>
  <si>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</si>
  <si>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</si>
  <si>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</si>
  <si>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</si>
  <si>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</si>
  <si>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</si>
  <si>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</si>
  <si>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</si>
  <si>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</si>
  <si>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</si>
  <si>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</si>
  <si>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</si>
  <si>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</si>
  <si>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</si>
  <si>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</si>
  <si>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</si>
  <si>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</si>
  <si>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</si>
  <si>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</si>
  <si>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</si>
  <si>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</si>
  <si>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</si>
  <si>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</si>
  <si>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</si>
  <si>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</si>
  <si>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</si>
  <si>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</si>
  <si>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</si>
  <si>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</si>
  <si>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</si>
  <si>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</si>
  <si>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</si>
  <si>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</si>
  <si>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</si>
  <si>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</si>
  <si>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</si>
  <si>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</si>
  <si>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</si>
  <si>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</si>
  <si>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</si>
  <si>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</si>
  <si>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</si>
  <si>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</si>
  <si>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</si>
  <si>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</si>
  <si>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</si>
  <si>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</si>
  <si>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</si>
  <si>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</si>
  <si>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</si>
  <si>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</si>
  <si>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</si>
  <si>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</si>
  <si>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</si>
  <si>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</si>
  <si>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</si>
  <si>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</si>
  <si>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</si>
  <si>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</si>
  <si>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</si>
  <si>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</si>
  <si>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</si>
  <si>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</si>
  <si>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</si>
  <si>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</si>
  <si>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</si>
  <si>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</si>
  <si>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</si>
  <si>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</si>
  <si>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</si>
  <si>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</si>
  <si>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</si>
  <si>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</si>
  <si>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</si>
  <si>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</si>
  <si>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</si>
  <si>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</si>
  <si>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</si>
  <si>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</si>
  <si>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</si>
  <si>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</si>
  <si>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</si>
  <si>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</si>
  <si>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</si>
  <si>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</si>
  <si>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</si>
  <si>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</si>
  <si>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</si>
  <si>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</si>
  <si>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</si>
  <si>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</si>
  <si>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</si>
  <si>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</si>
  <si>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</si>
  <si>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</si>
  <si>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</si>
  <si>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</si>
  <si>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</si>
  <si>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</si>
  <si>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</si>
  <si>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</si>
  <si>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</si>
  <si>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</si>
  <si>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</si>
  <si>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</si>
  <si>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</si>
  <si>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</si>
  <si>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</si>
  <si>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</si>
  <si>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</si>
  <si>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</si>
  <si>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</si>
  <si>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</si>
  <si>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</si>
  <si>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</si>
  <si>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</si>
  <si>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</si>
  <si>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</si>
  <si>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</si>
  <si>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</si>
  <si>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</si>
  <si>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</si>
  <si>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</si>
  <si>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</si>
  <si>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</si>
  <si>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</si>
  <si>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</si>
  <si>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</si>
  <si>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</si>
  <si>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</si>
  <si>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</si>
  <si>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</si>
  <si>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</si>
  <si>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</si>
  <si>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</si>
  <si>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</si>
  <si>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</si>
  <si>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</si>
  <si>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</si>
  <si>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</si>
  <si>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</si>
  <si>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</si>
  <si>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</si>
  <si>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</si>
  <si>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</si>
  <si>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</si>
  <si>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</si>
  <si>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</si>
  <si>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</si>
  <si>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</si>
  <si>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</si>
  <si>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</si>
  <si>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</si>
  <si>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</si>
  <si>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</si>
  <si>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</si>
  <si>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</si>
  <si>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</si>
  <si>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</si>
  <si>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</si>
  <si>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</si>
  <si>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</si>
  <si>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</si>
  <si>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</si>
  <si>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</si>
  <si>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</si>
  <si>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</si>
  <si>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</si>
  <si>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</si>
  <si>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</si>
  <si>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</si>
  <si>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</si>
  <si>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</si>
  <si>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</si>
  <si>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</si>
  <si>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</si>
  <si>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</si>
  <si>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</si>
  <si>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</si>
  <si>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</si>
  <si>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</si>
  <si>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</si>
  <si>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</si>
  <si>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</si>
  <si>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</si>
  <si>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</si>
  <si>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</si>
  <si>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</si>
  <si>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</si>
  <si>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</si>
  <si>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</si>
  <si>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</si>
  <si>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</si>
  <si>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</si>
  <si>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</si>
  <si>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</si>
  <si>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</si>
  <si>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</si>
  <si>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</si>
  <si>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</si>
  <si>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</si>
  <si>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</si>
  <si>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</si>
  <si>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</si>
  <si>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</si>
  <si>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</si>
  <si>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</si>
  <si>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</si>
  <si>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</si>
  <si>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</si>
  <si>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</si>
  <si>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</si>
  <si>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</si>
  <si>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</si>
  <si>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</si>
  <si>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</si>
  <si>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</si>
  <si>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</si>
  <si>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</si>
  <si>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</si>
  <si>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</si>
  <si>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</si>
  <si>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</si>
  <si>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</si>
  <si>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</si>
  <si>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</si>
  <si>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</si>
  <si>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</si>
  <si>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</si>
  <si>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</si>
  <si>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</si>
  <si>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</si>
  <si>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</si>
  <si>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</si>
  <si>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</si>
  <si>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</si>
  <si>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</si>
  <si>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</si>
  <si>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</si>
  <si>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</si>
  <si>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</si>
  <si>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</si>
  <si>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</si>
  <si>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</si>
  <si>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</si>
  <si>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</si>
  <si>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</si>
  <si>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</si>
  <si>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</si>
  <si>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</si>
  <si>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</si>
  <si>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</si>
  <si>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</si>
  <si>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</si>
  <si>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</si>
  <si>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</si>
  <si>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</si>
  <si>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</si>
  <si>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</si>
  <si>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</si>
  <si>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</si>
  <si>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</si>
  <si>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</si>
  <si>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</si>
  <si>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</si>
  <si>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</si>
  <si>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</si>
  <si>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</si>
  <si>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</si>
  <si>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</si>
  <si>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</si>
  <si>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</si>
  <si>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</si>
  <si>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</si>
  <si>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</si>
  <si>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</si>
  <si>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</si>
  <si>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</si>
  <si>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</si>
  <si>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</si>
  <si>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</si>
  <si>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</si>
  <si>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</si>
  <si>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</si>
  <si>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</si>
  <si>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</si>
  <si>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</si>
  <si>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</si>
  <si>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</si>
  <si>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</si>
  <si>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</si>
  <si>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</si>
  <si>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</si>
  <si>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</si>
  <si>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</si>
  <si>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</si>
  <si>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</si>
  <si>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</si>
  <si>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</si>
  <si>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</si>
  <si>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</si>
  <si>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</si>
  <si>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</si>
  <si>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</si>
  <si>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</si>
  <si>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</si>
  <si>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</si>
  <si>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</si>
  <si>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</si>
  <si>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</si>
  <si>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</si>
  <si>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</si>
  <si>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</si>
  <si>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</si>
  <si>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</si>
  <si>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</si>
  <si>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</si>
  <si>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</si>
  <si>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</si>
  <si>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</si>
  <si>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</si>
  <si>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</si>
  <si>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</si>
  <si>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</si>
  <si>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</si>
  <si>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</si>
  <si>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</si>
  <si>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</si>
  <si>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</si>
  <si>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</si>
  <si>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</si>
  <si>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</si>
  <si>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</si>
  <si>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</si>
  <si>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</si>
  <si>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</si>
  <si>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</si>
  <si>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</si>
  <si>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</si>
  <si>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</si>
  <si>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</si>
  <si>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</si>
  <si>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</si>
  <si>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</si>
  <si>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</si>
  <si>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</si>
  <si>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</si>
  <si>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</si>
  <si>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</si>
  <si>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</si>
  <si>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</si>
  <si>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</si>
  <si>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</si>
  <si>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</si>
  <si>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</si>
  <si>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</si>
  <si>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</si>
  <si>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</si>
  <si>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</si>
  <si>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</si>
  <si>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</si>
  <si>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</si>
  <si>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</si>
  <si>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</si>
  <si>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</si>
  <si>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</si>
  <si>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</si>
  <si>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</si>
  <si>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</si>
  <si>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</si>
  <si>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</si>
  <si>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</si>
  <si>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</si>
  <si>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</si>
  <si>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</si>
  <si>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</si>
  <si>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</si>
  <si>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</si>
  <si>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</si>
  <si>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</si>
  <si>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</si>
  <si>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</si>
  <si>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</si>
  <si>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</si>
  <si>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</si>
  <si>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</si>
  <si>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</si>
  <si>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</si>
  <si>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</si>
  <si>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</si>
  <si>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</si>
  <si>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</si>
  <si>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</si>
  <si>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</si>
  <si>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</si>
  <si>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</si>
  <si>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</si>
  <si>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</si>
  <si>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</si>
  <si>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</si>
  <si>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</si>
  <si>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</si>
  <si>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</si>
  <si>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</si>
  <si>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</si>
  <si>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</si>
  <si>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</si>
  <si>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</si>
  <si>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</si>
  <si>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</si>
  <si>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</si>
  <si>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</si>
  <si>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</si>
  <si>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</si>
  <si>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</si>
  <si>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</si>
  <si>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</si>
  <si>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</si>
  <si>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</si>
  <si>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</si>
  <si>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</si>
  <si>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</si>
  <si>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</si>
  <si>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</si>
  <si>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</si>
  <si>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</si>
  <si>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</si>
  <si>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</si>
  <si>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</si>
  <si>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</si>
  <si>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</si>
  <si>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</si>
  <si>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</si>
  <si>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</si>
  <si>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</si>
  <si>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</si>
  <si>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</si>
  <si>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</si>
  <si>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</si>
  <si>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</si>
  <si>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</si>
  <si>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</si>
  <si>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</si>
  <si>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</si>
  <si>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</si>
  <si>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</si>
  <si>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</si>
  <si>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</si>
  <si>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</si>
  <si>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</si>
  <si>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</si>
  <si>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</si>
  <si>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</si>
  <si>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</si>
  <si>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</si>
  <si>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</si>
  <si>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</si>
  <si>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</si>
  <si>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</si>
  <si>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</si>
  <si>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</si>
  <si>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</si>
  <si>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</si>
  <si>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</si>
  <si>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</si>
  <si>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</si>
  <si>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</si>
  <si>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</si>
  <si>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</si>
  <si>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</si>
  <si>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</si>
  <si>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</si>
  <si>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</si>
  <si>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</si>
  <si>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</si>
  <si>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</si>
  <si>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</si>
  <si>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</si>
  <si>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</si>
  <si>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</si>
  <si>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</si>
  <si>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</si>
  <si>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</si>
  <si>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</si>
  <si>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</si>
  <si>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</si>
  <si>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</si>
  <si>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</si>
  <si>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</si>
  <si>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</si>
  <si>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</si>
  <si>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</si>
  <si>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</si>
  <si>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</si>
  <si>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</si>
  <si>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</si>
  <si>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</si>
  <si>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</si>
  <si>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</si>
  <si>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</si>
  <si>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</si>
  <si>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</si>
  <si>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</si>
  <si>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</si>
  <si>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</si>
  <si>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</si>
  <si>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</si>
  <si>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</si>
  <si>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</si>
  <si>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</si>
  <si>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</si>
  <si>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</si>
  <si>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</si>
  <si>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</si>
  <si>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</si>
  <si>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</si>
  <si>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</si>
  <si>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</si>
  <si>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</si>
  <si>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</si>
  <si>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</si>
  <si>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</si>
  <si>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</si>
  <si>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</si>
  <si>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</si>
  <si>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</si>
  <si>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</si>
  <si>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</si>
  <si>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</si>
  <si>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</si>
  <si>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</si>
  <si>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</si>
  <si>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</si>
  <si>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</si>
  <si>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</si>
  <si>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</si>
  <si>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</si>
  <si>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</si>
  <si>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</si>
  <si>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</si>
  <si>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</si>
  <si>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</si>
  <si>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</si>
  <si>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</si>
  <si>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</si>
  <si>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</si>
  <si>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</si>
  <si>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</si>
  <si>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</si>
  <si>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</si>
  <si>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</si>
  <si>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</si>
  <si>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</si>
  <si>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</si>
  <si>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</si>
  <si>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</si>
  <si>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</si>
  <si>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</si>
  <si>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</si>
  <si>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</si>
  <si>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</si>
  <si>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</si>
  <si>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</si>
  <si>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</si>
  <si>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</si>
  <si>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</si>
  <si>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</si>
  <si>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</si>
  <si>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</si>
  <si>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</si>
  <si>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</si>
  <si>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</si>
  <si>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</si>
  <si>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</si>
  <si>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</si>
  <si>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</si>
  <si>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</si>
  <si>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</si>
  <si>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</si>
  <si>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</si>
  <si>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</si>
  <si>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</si>
  <si>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</si>
  <si>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</si>
  <si>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</si>
  <si>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</si>
  <si>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</si>
  <si>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</si>
  <si>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</si>
  <si>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</si>
  <si>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</si>
  <si>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</si>
  <si>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</si>
  <si>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</si>
  <si>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</si>
  <si>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</si>
  <si>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</si>
  <si>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</si>
  <si>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</si>
  <si>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</si>
  <si>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</si>
  <si>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</si>
  <si>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</si>
  <si>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</si>
  <si>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</si>
  <si>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</si>
  <si>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</si>
  <si>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</si>
  <si>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</si>
  <si>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</si>
  <si>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</si>
  <si>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</si>
  <si>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</si>
  <si>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</si>
  <si>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</si>
  <si>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</si>
  <si>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</si>
  <si>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</si>
  <si>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</si>
  <si>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</si>
  <si>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</si>
  <si>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</si>
  <si>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</si>
  <si>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</si>
  <si>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</si>
  <si>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</si>
  <si>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</si>
  <si>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</si>
  <si>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</si>
  <si>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</si>
  <si>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</si>
  <si>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</si>
  <si>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</si>
  <si>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</si>
  <si>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</si>
  <si>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</si>
  <si>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</si>
  <si>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</si>
  <si>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</si>
  <si>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</si>
  <si>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</si>
  <si>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</si>
  <si>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</si>
  <si>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</si>
  <si>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</si>
  <si>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</si>
  <si>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</si>
  <si>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</si>
  <si>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</si>
  <si>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</si>
  <si>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</si>
  <si>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</si>
  <si>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</si>
  <si>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</si>
  <si>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</si>
  <si>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</si>
  <si>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</si>
  <si>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</si>
  <si>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</si>
  <si>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</si>
  <si>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</si>
  <si>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</si>
  <si>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</si>
  <si>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</si>
  <si>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</si>
  <si>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</si>
  <si>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</si>
  <si>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</si>
  <si>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</si>
  <si>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</si>
  <si>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</si>
  <si>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</si>
  <si>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</si>
  <si>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</si>
  <si>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</si>
  <si>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</si>
  <si>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</si>
  <si>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</si>
  <si>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</si>
  <si>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</si>
  <si>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</si>
  <si>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</si>
  <si>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</si>
  <si>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</si>
  <si>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</si>
  <si>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</si>
  <si>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</si>
  <si>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</si>
  <si>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</si>
  <si>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</si>
  <si>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</si>
  <si>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</si>
  <si>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</si>
  <si>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</si>
  <si>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</si>
  <si>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</si>
  <si>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</si>
  <si>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</si>
  <si>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</si>
  <si>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</si>
  <si>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</si>
  <si>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</si>
  <si>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</si>
  <si>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</si>
  <si>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</si>
  <si>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</si>
  <si>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</si>
  <si>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</si>
  <si>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</si>
  <si>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</si>
  <si>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</si>
  <si>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</si>
  <si>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</si>
  <si>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</si>
  <si>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</si>
  <si>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</si>
  <si>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</si>
  <si>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</si>
  <si>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</si>
  <si>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</si>
  <si>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</si>
  <si>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</si>
  <si>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</si>
  <si>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</si>
  <si>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</si>
  <si>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</si>
  <si>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</si>
  <si>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</si>
  <si>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</si>
  <si>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</si>
  <si>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</si>
  <si>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</si>
  <si>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</si>
  <si>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</si>
  <si>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</si>
  <si>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</si>
  <si>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</si>
  <si>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</si>
  <si>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</si>
  <si>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</si>
  <si>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</si>
  <si>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</si>
  <si>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</si>
  <si>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</si>
  <si>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</si>
  <si>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</si>
  <si>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</si>
  <si>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</si>
  <si>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</si>
  <si>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</si>
  <si>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</si>
  <si>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</si>
  <si>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</si>
  <si>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</si>
  <si>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</si>
  <si>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</si>
  <si>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</si>
  <si>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</si>
  <si>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</si>
  <si>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</si>
  <si>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</si>
  <si>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</si>
  <si>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</si>
  <si>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</si>
  <si>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</si>
  <si>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</si>
  <si>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</si>
  <si>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</si>
  <si>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</si>
  <si>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</si>
  <si>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</si>
  <si>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</si>
  <si>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</si>
  <si>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</si>
  <si>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</si>
  <si>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</si>
  <si>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</si>
  <si>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</si>
  <si>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</si>
  <si>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</si>
  <si>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</si>
  <si>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</si>
  <si>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</si>
  <si>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</si>
  <si>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</si>
  <si>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</si>
  <si>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</si>
  <si>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</si>
  <si>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</si>
  <si>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</si>
  <si>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</si>
  <si>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</si>
  <si>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</si>
  <si>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</si>
  <si>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</si>
  <si>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</si>
  <si>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</si>
  <si>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</si>
  <si>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</si>
  <si>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</si>
  <si>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</si>
  <si>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</si>
  <si>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</si>
  <si>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</si>
  <si>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</si>
  <si>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</si>
  <si>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</si>
  <si>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</si>
  <si>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</si>
  <si>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</si>
  <si>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</si>
  <si>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</si>
  <si>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</si>
  <si>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</si>
  <si>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</si>
  <si>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</si>
  <si>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</si>
  <si>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</si>
  <si>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</si>
  <si>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</si>
  <si>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</si>
  <si>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</si>
  <si>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</si>
  <si>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</si>
  <si>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</si>
  <si>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</si>
  <si>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</si>
  <si>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</si>
  <si>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</si>
  <si>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</si>
  <si>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</si>
  <si>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</si>
  <si>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</si>
  <si>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</si>
  <si>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</si>
  <si>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</si>
  <si>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</si>
  <si>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</si>
  <si>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</si>
  <si>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</si>
  <si>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</si>
  <si>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</si>
  <si>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</si>
  <si>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</si>
  <si>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</si>
  <si>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</si>
  <si>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</si>
  <si>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</si>
  <si>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</si>
  <si>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</si>
  <si>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</si>
  <si>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</si>
  <si>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</si>
  <si>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</si>
  <si>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</si>
  <si>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</si>
  <si>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</si>
  <si>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</si>
  <si>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</si>
  <si>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</si>
  <si>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</si>
  <si>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</si>
  <si>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</si>
  <si>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</si>
  <si>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</si>
  <si>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</si>
  <si>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</si>
  <si>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</si>
  <si>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</si>
  <si>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</si>
  <si>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</si>
  <si>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</si>
  <si>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</si>
  <si>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</si>
  <si>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</si>
  <si>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</si>
  <si>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</si>
  <si>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</si>
  <si>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</si>
  <si>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</si>
  <si>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</si>
  <si>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</si>
  <si>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</si>
  <si>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</si>
  <si>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</si>
  <si>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</si>
  <si>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</si>
  <si>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</si>
  <si>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</si>
  <si>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</si>
  <si>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</si>
  <si>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</si>
  <si>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</si>
  <si>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</si>
  <si>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</si>
  <si>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</si>
  <si>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</si>
  <si>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</si>
  <si>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</si>
  <si>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</si>
  <si>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</si>
  <si>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</si>
  <si>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</si>
  <si>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</si>
  <si>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</si>
  <si>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</si>
  <si>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</si>
  <si>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</si>
  <si>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</si>
  <si>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</si>
  <si>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</si>
  <si>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</si>
  <si>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</si>
  <si>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</si>
  <si>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</si>
  <si>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</si>
  <si>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</si>
  <si>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</si>
  <si>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</si>
  <si>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</si>
  <si>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</si>
  <si>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</si>
  <si>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</si>
  <si>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</si>
  <si>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</si>
  <si>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</si>
  <si>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</si>
  <si>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</si>
  <si>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</si>
  <si>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</si>
  <si>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</si>
  <si>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</si>
  <si>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</si>
  <si>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</si>
  <si>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</si>
  <si>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</si>
  <si>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</si>
  <si>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</si>
  <si>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</si>
  <si>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</si>
  <si>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</si>
  <si>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</si>
  <si>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</si>
  <si>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</si>
  <si>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</si>
  <si>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</si>
  <si>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</si>
  <si>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</si>
  <si>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</si>
  <si>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</si>
  <si>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</si>
  <si>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</si>
  <si>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</si>
  <si>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</si>
  <si>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</si>
  <si>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</si>
  <si>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</si>
  <si>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</si>
  <si>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</si>
  <si>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</si>
  <si>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</si>
  <si>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</si>
  <si>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</si>
  <si>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</si>
  <si>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</si>
  <si>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</si>
  <si>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</si>
  <si>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</si>
  <si>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</si>
  <si>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</si>
  <si>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</si>
  <si>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</si>
  <si>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</si>
  <si>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</si>
  <si>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</si>
  <si>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</si>
  <si>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</si>
  <si>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</si>
  <si>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</si>
  <si>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</si>
  <si>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</si>
  <si>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</si>
  <si>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</si>
  <si>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</si>
  <si>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</si>
  <si>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</si>
  <si>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</si>
  <si>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</si>
  <si>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</si>
  <si>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</si>
  <si>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</si>
  <si>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</si>
  <si>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</si>
  <si>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</si>
  <si>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</si>
  <si>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</si>
  <si>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</si>
  <si>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</si>
  <si>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</si>
  <si>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</si>
  <si>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</si>
  <si>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</si>
  <si>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</si>
  <si>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</si>
  <si>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</si>
  <si>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</si>
  <si>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</si>
  <si>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</si>
  <si>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</si>
  <si>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</si>
  <si>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</si>
  <si>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</si>
  <si>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</si>
  <si>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</si>
  <si>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</si>
  <si>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</si>
  <si>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</si>
  <si>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</si>
  <si>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</si>
  <si>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</si>
  <si>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</si>
  <si>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</si>
  <si>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</si>
  <si>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</si>
  <si>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</si>
  <si>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</si>
  <si>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</si>
  <si>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</si>
  <si>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</si>
  <si>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</si>
  <si>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</si>
  <si>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</si>
  <si>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</si>
  <si>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</si>
  <si>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</si>
  <si>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</si>
  <si>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</si>
  <si>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</si>
  <si>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</si>
  <si>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</si>
  <si>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</si>
  <si>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</si>
  <si>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</si>
  <si>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</si>
  <si>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</si>
  <si>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</si>
  <si>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</si>
  <si>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</si>
  <si>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</si>
  <si>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</si>
  <si>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</si>
  <si>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</si>
  <si>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</si>
  <si>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</si>
  <si>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</si>
  <si>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</si>
  <si>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</si>
  <si>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</si>
  <si>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</si>
  <si>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</si>
  <si>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</si>
  <si>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</si>
  <si>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</si>
  <si>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</si>
  <si>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</si>
  <si>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</si>
  <si>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</si>
  <si>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</si>
  <si>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</si>
  <si>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</si>
  <si>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</si>
  <si>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</si>
  <si>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</si>
  <si>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</si>
  <si>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</si>
  <si>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</si>
  <si>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</si>
  <si>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</si>
  <si>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</si>
  <si>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</si>
  <si>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</si>
  <si>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</si>
  <si>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</si>
  <si>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</si>
  <si>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</si>
  <si>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</si>
  <si>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</si>
  <si>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</si>
  <si>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</si>
  <si>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</si>
  <si>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</si>
  <si>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</si>
  <si>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</si>
  <si>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</si>
  <si>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</si>
  <si>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</si>
  <si>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</si>
  <si>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</si>
  <si>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</si>
  <si>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</si>
  <si>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</si>
  <si>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</si>
  <si>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</si>
  <si>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</si>
  <si>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</si>
  <si>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</si>
  <si>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</si>
  <si>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</si>
  <si>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</si>
  <si>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</si>
  <si>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</si>
  <si>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</si>
  <si>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</si>
  <si>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</si>
  <si>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</si>
  <si>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</si>
  <si>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</si>
  <si>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</si>
  <si>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</si>
  <si>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</si>
  <si>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</si>
  <si>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</si>
  <si>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</si>
  <si>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</si>
  <si>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</si>
  <si>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</si>
  <si>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</si>
  <si>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</si>
  <si>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</si>
  <si>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</si>
  <si>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</si>
  <si>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</si>
  <si>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</si>
  <si>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</si>
  <si>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</si>
  <si>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</si>
  <si>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</si>
  <si>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</si>
  <si>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</si>
  <si>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</si>
  <si>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</si>
  <si>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</si>
  <si>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</si>
  <si>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</si>
  <si>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</si>
  <si>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</si>
  <si>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</si>
  <si>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</si>
  <si>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</si>
  <si>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</si>
  <si>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</si>
  <si>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</si>
  <si>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</si>
  <si>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</si>
  <si>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</si>
  <si>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</si>
  <si>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</si>
  <si>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</si>
  <si>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</si>
  <si>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</si>
  <si>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</si>
  <si>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</si>
  <si>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</si>
  <si>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</si>
  <si>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</si>
  <si>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</si>
  <si>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</si>
  <si>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</si>
  <si>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</si>
  <si>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</si>
  <si>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</si>
  <si>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</si>
  <si>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</si>
  <si>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</si>
  <si>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</si>
  <si>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</si>
  <si>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</si>
  <si>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</si>
  <si>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</si>
  <si>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</si>
  <si>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</si>
  <si>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</si>
  <si>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</si>
  <si>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</si>
  <si>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</si>
  <si>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</si>
  <si>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</si>
  <si>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</si>
  <si>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</si>
  <si>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</si>
  <si>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</si>
  <si>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</si>
  <si>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</si>
  <si>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</si>
  <si>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</si>
  <si>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</si>
  <si>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</si>
  <si>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</si>
  <si>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</si>
  <si>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</si>
  <si>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</si>
  <si>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</si>
  <si>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</si>
  <si>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</si>
  <si>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</si>
  <si>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</si>
  <si>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</si>
  <si>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</si>
  <si>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</si>
  <si>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</si>
  <si>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</si>
  <si>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</si>
  <si>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</si>
  <si>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</si>
  <si>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</si>
  <si>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</si>
  <si>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</si>
  <si>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</si>
  <si>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</si>
  <si>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</si>
  <si>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</si>
  <si>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</si>
  <si>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</si>
  <si>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</si>
  <si>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</si>
  <si>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</si>
  <si>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</si>
  <si>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</si>
  <si>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</si>
  <si>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</si>
  <si>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</si>
  <si>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</si>
  <si>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</si>
  <si>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</si>
  <si>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</si>
  <si>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</si>
  <si>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</si>
  <si>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</si>
  <si>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</si>
  <si>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</si>
  <si>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</si>
  <si>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</si>
  <si>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</si>
  <si>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</si>
  <si>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</si>
  <si>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</si>
  <si>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</si>
  <si>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</si>
  <si>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</si>
  <si>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</si>
  <si>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</si>
  <si>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</si>
  <si>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</si>
  <si>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</si>
  <si>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</si>
  <si>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</si>
  <si>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</si>
  <si>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</si>
  <si>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</si>
  <si>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</si>
  <si>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</si>
  <si>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</si>
  <si>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</si>
  <si>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</si>
  <si>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</si>
  <si>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</si>
  <si>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</si>
  <si>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</si>
  <si>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</si>
  <si>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</si>
  <si>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</si>
  <si>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</si>
  <si>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</si>
  <si>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</si>
  <si>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</si>
  <si>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</si>
  <si>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</si>
  <si>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</si>
  <si>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</si>
  <si>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</si>
  <si>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</si>
  <si>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</si>
  <si>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</si>
  <si>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</si>
  <si>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</si>
  <si>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</si>
  <si>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</si>
  <si>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</si>
  <si>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</si>
  <si>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</si>
  <si>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</si>
  <si>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</si>
  <si>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</si>
  <si>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</si>
  <si>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</si>
  <si>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</si>
  <si>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</si>
  <si>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</si>
  <si>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</si>
  <si>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</si>
  <si>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</si>
  <si>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</si>
  <si>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</si>
  <si>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</si>
  <si>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</si>
  <si>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</si>
  <si>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</si>
  <si>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</si>
  <si>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</si>
  <si>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</si>
  <si>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</si>
  <si>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</si>
  <si>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</si>
  <si>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</si>
  <si>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</si>
  <si>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</si>
  <si>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</si>
  <si>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</si>
  <si>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</si>
  <si>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</si>
  <si>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</si>
  <si>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</si>
  <si>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</si>
  <si>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</si>
  <si>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</si>
  <si>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</si>
  <si>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</si>
  <si>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</si>
  <si>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</si>
  <si>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</si>
  <si>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</si>
  <si>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</si>
  <si>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</si>
  <si>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</si>
  <si>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</si>
  <si>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</si>
  <si>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</si>
  <si>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</si>
  <si>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</si>
  <si>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</si>
  <si>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</si>
  <si>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</si>
  <si>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</si>
  <si>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</si>
  <si>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</si>
  <si>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</si>
  <si>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</si>
  <si>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</si>
  <si>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</si>
  <si>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</si>
  <si>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</si>
  <si>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</si>
  <si>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</si>
  <si>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</si>
  <si>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</si>
  <si>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</si>
  <si>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</si>
  <si>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</si>
  <si>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</si>
  <si>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</si>
  <si>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</si>
  <si>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</si>
  <si>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</si>
  <si>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</si>
  <si>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</si>
  <si>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</si>
  <si>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</si>
  <si>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</si>
  <si>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</si>
  <si>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</si>
  <si>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</si>
  <si>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</si>
  <si>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</si>
  <si>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</si>
  <si>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</si>
  <si>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</si>
  <si>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</si>
  <si>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</si>
  <si>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</si>
  <si>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</si>
  <si>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</si>
  <si>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</si>
  <si>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</si>
  <si>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</si>
  <si>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</si>
  <si>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</si>
  <si>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</si>
  <si>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</si>
  <si>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</si>
  <si>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</si>
  <si>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</si>
  <si>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</si>
  <si>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</si>
  <si>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</si>
  <si>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</si>
  <si>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</si>
  <si>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</si>
  <si>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</si>
  <si>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</si>
  <si>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</si>
  <si>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</si>
  <si>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</si>
  <si>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</si>
  <si>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</si>
  <si>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</si>
  <si>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</si>
  <si>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</si>
  <si>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</si>
  <si>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</si>
  <si>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</si>
  <si>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</si>
  <si>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</si>
  <si>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</si>
  <si>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</si>
  <si>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</si>
  <si>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</si>
  <si>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</si>
  <si>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</si>
  <si>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</si>
  <si>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</si>
  <si>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</si>
  <si>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</si>
  <si>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</si>
  <si>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</si>
  <si>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</si>
  <si>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</si>
  <si>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</si>
  <si>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</si>
  <si>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</si>
  <si>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</si>
  <si>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</si>
  <si>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</si>
  <si>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</si>
  <si>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</si>
  <si>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</si>
  <si>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</si>
  <si>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</si>
  <si>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</si>
  <si>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</si>
  <si>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</si>
  <si>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</si>
  <si>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</si>
  <si>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</si>
  <si>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</si>
  <si>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</si>
  <si>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</si>
  <si>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</si>
  <si>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</si>
  <si>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</si>
  <si>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</si>
  <si>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</si>
  <si>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</si>
  <si>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</si>
  <si>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</si>
  <si>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</si>
  <si>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</si>
  <si>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</si>
  <si>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</si>
  <si>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</si>
  <si>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</si>
  <si>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</si>
  <si>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</si>
  <si>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</si>
  <si>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</si>
  <si>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</si>
  <si>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</si>
  <si>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</si>
  <si>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</si>
  <si>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</si>
  <si>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</si>
  <si>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</si>
  <si>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</si>
  <si>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</si>
  <si>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</si>
  <si>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</si>
  <si>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</si>
  <si>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</si>
  <si>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</si>
  <si>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</si>
  <si>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</si>
  <si>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</si>
  <si>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</si>
  <si>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</si>
  <si>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</si>
  <si>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</si>
  <si>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</si>
  <si>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</si>
  <si>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</si>
  <si>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</si>
  <si>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</si>
  <si>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</si>
  <si>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</si>
  <si>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</si>
  <si>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</si>
  <si>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</si>
  <si>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</si>
  <si>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</si>
  <si>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</si>
  <si>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</si>
  <si>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</si>
  <si>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</si>
  <si>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</si>
  <si>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</si>
  <si>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</si>
  <si>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</si>
  <si>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</si>
  <si>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</si>
  <si>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</si>
  <si>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</si>
  <si>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</si>
  <si>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</si>
  <si>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</si>
  <si>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</si>
  <si>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</si>
  <si>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</si>
  <si>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</si>
  <si>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</si>
  <si>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</si>
  <si>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</si>
  <si>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</si>
  <si>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</si>
  <si>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</si>
  <si>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</si>
  <si>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</si>
  <si>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</si>
  <si>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</si>
  <si>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</si>
  <si>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</si>
  <si>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</si>
  <si>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</si>
  <si>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</si>
  <si>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</si>
  <si>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</si>
  <si>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</si>
  <si>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</si>
  <si>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</si>
  <si>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</si>
  <si>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</si>
  <si>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</si>
  <si>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</si>
  <si>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</si>
  <si>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</si>
  <si>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</si>
  <si>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</si>
  <si>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</si>
  <si>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</si>
  <si>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</si>
  <si>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</si>
  <si>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</si>
  <si>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</si>
  <si>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</si>
  <si>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</si>
  <si>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</si>
  <si>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</si>
  <si>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</si>
  <si>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</si>
  <si>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</si>
  <si>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</si>
  <si>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</si>
  <si>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</si>
  <si>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</si>
  <si>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</si>
  <si>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</si>
  <si>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</si>
  <si>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</si>
  <si>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</si>
  <si>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</si>
  <si>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</si>
  <si>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</si>
  <si>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</si>
  <si>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</si>
  <si>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</si>
  <si>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</si>
  <si>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</si>
  <si>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</si>
  <si>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</si>
  <si>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</si>
  <si>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</si>
  <si>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</si>
  <si>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</si>
  <si>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</si>
  <si>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</si>
  <si>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</si>
  <si>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</si>
  <si>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</si>
  <si>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</si>
  <si>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</si>
  <si>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</si>
  <si>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</si>
  <si>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</si>
  <si>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</si>
  <si>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</si>
  <si>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</si>
  <si>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</si>
  <si>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</si>
  <si>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</si>
  <si>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</si>
  <si>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</si>
  <si>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</si>
  <si>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</si>
  <si>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</si>
  <si>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</si>
  <si>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</si>
  <si>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</si>
  <si>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</si>
  <si>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</si>
  <si>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</si>
  <si>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</si>
  <si>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</si>
  <si>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</si>
  <si>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</si>
  <si>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</si>
  <si>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</si>
  <si>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</si>
  <si>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</si>
  <si>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</si>
  <si>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</si>
  <si>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</si>
  <si>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</si>
  <si>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</si>
  <si>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</si>
  <si>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</si>
  <si>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</si>
  <si>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</si>
  <si>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</si>
  <si>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</si>
  <si>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</si>
  <si>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</si>
  <si>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</si>
  <si>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</si>
  <si>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</si>
  <si>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</si>
  <si>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</si>
  <si>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</si>
  <si>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</si>
  <si>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</si>
  <si>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</si>
  <si>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</si>
  <si>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</si>
  <si>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</si>
  <si>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</si>
  <si>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</si>
  <si>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</si>
  <si>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</si>
  <si>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</si>
  <si>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</si>
  <si>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</si>
  <si>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</si>
  <si>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</si>
  <si>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</si>
  <si>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</si>
  <si>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</si>
  <si>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</si>
  <si>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</si>
  <si>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</si>
  <si>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</si>
  <si>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</si>
  <si>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</si>
  <si>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</si>
  <si>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</si>
  <si>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</si>
  <si>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</si>
  <si>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</si>
  <si>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</si>
  <si>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</si>
  <si>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</si>
  <si>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</si>
  <si>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</si>
  <si>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</si>
  <si>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</si>
  <si>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</si>
  <si>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</si>
  <si>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</si>
  <si>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</si>
  <si>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</si>
  <si>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</si>
  <si>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</si>
  <si>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</si>
  <si>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</si>
  <si>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</si>
  <si>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</si>
  <si>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</si>
  <si>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</si>
  <si>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</si>
  <si>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</si>
  <si>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</si>
  <si>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</si>
  <si>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</si>
  <si>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</si>
  <si>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</si>
  <si>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</si>
  <si>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</si>
  <si>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</si>
  <si>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</si>
  <si>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</si>
  <si>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</si>
  <si>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</si>
  <si>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</si>
  <si>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</si>
  <si>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</si>
  <si>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</si>
  <si>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</si>
  <si>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</si>
  <si>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</si>
  <si>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</si>
  <si>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</si>
  <si>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</si>
  <si>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</si>
  <si>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</si>
  <si>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</si>
  <si>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</si>
  <si>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</si>
  <si>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</si>
  <si>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</si>
  <si>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</si>
  <si>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</si>
  <si>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</si>
  <si>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</si>
  <si>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</si>
  <si>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</si>
  <si>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</si>
  <si>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</si>
  <si>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</si>
  <si>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</si>
  <si>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</si>
  <si>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</si>
  <si>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</si>
  <si>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</si>
  <si>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</si>
  <si>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</si>
  <si>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</si>
  <si>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</si>
  <si>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</si>
  <si>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</si>
  <si>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</si>
  <si>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</si>
  <si>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</si>
  <si>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</si>
  <si>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</si>
  <si>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</si>
  <si>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</si>
  <si>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</si>
  <si>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</si>
  <si>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</si>
  <si>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</si>
  <si>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</si>
  <si>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</si>
  <si>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</si>
  <si>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</si>
  <si>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</si>
  <si>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</si>
  <si>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</si>
  <si>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</si>
  <si>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</si>
  <si>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</si>
  <si>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</si>
  <si>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</si>
  <si>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</si>
  <si>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</si>
  <si>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</si>
  <si>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</si>
  <si>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</si>
  <si>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</si>
  <si>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</si>
  <si>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</si>
  <si>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</si>
  <si>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</si>
  <si>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</si>
  <si>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</si>
  <si>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</si>
  <si>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</si>
  <si>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</si>
  <si>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</si>
  <si>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</si>
  <si>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</si>
  <si>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</si>
  <si>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</si>
  <si>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</si>
  <si>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</si>
  <si>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</si>
  <si>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</si>
  <si>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</si>
  <si>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</si>
  <si>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</si>
  <si>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</si>
  <si>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</si>
  <si>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</si>
  <si>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</si>
  <si>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</si>
  <si>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</si>
  <si>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</si>
  <si>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</si>
  <si>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</si>
  <si>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</si>
  <si>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</si>
  <si>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</si>
  <si>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</si>
  <si>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</si>
  <si>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</si>
  <si>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</si>
  <si>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</si>
  <si>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</si>
  <si>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</si>
  <si>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</si>
  <si>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</si>
  <si>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</si>
  <si>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</si>
  <si>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</si>
  <si>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</si>
  <si>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</si>
  <si>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</si>
  <si>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</si>
  <si>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</si>
  <si>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</si>
  <si>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</si>
  <si>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</si>
  <si>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</si>
  <si>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</si>
  <si>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</si>
  <si>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</si>
  <si>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</si>
  <si>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</si>
  <si>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</si>
  <si>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</si>
  <si>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</si>
  <si>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</si>
  <si>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</si>
  <si>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</si>
  <si>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</si>
  <si>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</si>
  <si>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</si>
  <si>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</si>
  <si>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</si>
  <si>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</si>
  <si>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</si>
  <si>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</si>
  <si>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</si>
  <si>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</si>
  <si>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</si>
  <si>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</si>
  <si>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</si>
  <si>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</si>
  <si>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</si>
  <si>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</si>
  <si>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</si>
  <si>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</si>
  <si>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</si>
  <si>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</si>
  <si>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</si>
  <si>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</si>
  <si>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</si>
  <si>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</si>
  <si>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</si>
  <si>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</si>
  <si>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</si>
  <si>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</si>
  <si>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</si>
  <si>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</si>
  <si>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</si>
  <si>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</si>
  <si>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</si>
  <si>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</si>
  <si>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</si>
  <si>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</si>
  <si>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</si>
  <si>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</si>
  <si>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</si>
  <si>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</si>
  <si>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</si>
  <si>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</si>
  <si>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</si>
  <si>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</si>
  <si>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</si>
  <si>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</si>
  <si>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</si>
  <si>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</si>
  <si>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</si>
  <si>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</si>
  <si>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</si>
  <si>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</si>
  <si>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</si>
  <si>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</si>
  <si>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</si>
  <si>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</si>
  <si>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</si>
  <si>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</si>
  <si>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</si>
  <si>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</si>
  <si>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</si>
  <si>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</si>
  <si>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</si>
  <si>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</si>
  <si>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</si>
  <si>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</si>
  <si>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</si>
  <si>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</si>
  <si>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</si>
  <si>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</si>
  <si>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</si>
  <si>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</si>
  <si>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</si>
  <si>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</si>
  <si>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</si>
  <si>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</si>
  <si>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</si>
  <si>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</si>
  <si>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</si>
  <si>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</si>
  <si>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</si>
  <si>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</si>
  <si>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</si>
  <si>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</si>
  <si>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</si>
  <si>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</si>
  <si>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</si>
  <si>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</si>
  <si>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</si>
  <si>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</si>
  <si>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</si>
  <si>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</si>
  <si>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</si>
  <si>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</si>
  <si>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</si>
  <si>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</si>
  <si>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</si>
  <si>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</si>
  <si>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</si>
  <si>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</si>
  <si>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</si>
  <si>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</si>
  <si>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</si>
  <si>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</si>
  <si>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</si>
  <si>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</si>
  <si>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</si>
  <si>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</si>
  <si>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</si>
  <si>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</si>
  <si>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</si>
  <si>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</si>
  <si>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</si>
  <si>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</si>
  <si>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</si>
  <si>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</si>
  <si>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</si>
  <si>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</si>
  <si>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</si>
  <si>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</si>
  <si>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</si>
  <si>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</si>
  <si>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</si>
  <si>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</si>
  <si>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</si>
  <si>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</si>
  <si>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</si>
  <si>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</si>
  <si>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</si>
  <si>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</si>
  <si>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</si>
  <si>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</si>
  <si>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</si>
  <si>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</si>
  <si>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</si>
  <si>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</si>
  <si>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</si>
  <si>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</si>
  <si>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</si>
  <si>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</si>
  <si>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</si>
  <si>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</si>
  <si>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</si>
  <si>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</si>
  <si>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</si>
  <si>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</si>
  <si>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</si>
  <si>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</si>
  <si>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</si>
  <si>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</si>
  <si>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</si>
  <si>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</si>
  <si>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</si>
  <si>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</si>
  <si>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</si>
  <si>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</si>
  <si>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</si>
  <si>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</si>
  <si>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</si>
  <si>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</si>
  <si>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</si>
  <si>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</si>
  <si>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</si>
  <si>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</si>
  <si>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</si>
  <si>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</si>
  <si>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</si>
  <si>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</si>
  <si>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</si>
  <si>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</si>
  <si>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</si>
  <si>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</si>
  <si>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</si>
  <si>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</si>
  <si>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</si>
  <si>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</si>
  <si>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</si>
  <si>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</si>
  <si>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</si>
  <si>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</si>
  <si>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</si>
  <si>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</si>
  <si>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</si>
  <si>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</si>
  <si>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</si>
  <si>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</si>
  <si>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</si>
  <si>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</si>
  <si>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</si>
  <si>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</si>
  <si>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</si>
  <si>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</si>
  <si>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</si>
  <si>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</si>
  <si>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</si>
  <si>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</si>
  <si>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</si>
  <si>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</si>
  <si>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</si>
  <si>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</si>
  <si>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</si>
  <si>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</si>
  <si>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</si>
  <si>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</si>
  <si>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</si>
  <si>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</si>
  <si>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</si>
  <si>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</si>
  <si>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</si>
  <si>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</si>
  <si>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</si>
  <si>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</si>
  <si>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</si>
  <si>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</si>
  <si>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</si>
  <si>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</si>
  <si>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</si>
  <si>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</si>
  <si>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</si>
  <si>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</si>
  <si>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</si>
  <si>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</si>
  <si>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</si>
  <si>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</si>
  <si>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</si>
  <si>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</si>
  <si>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</si>
  <si>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</si>
  <si>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</si>
  <si>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</si>
  <si>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</si>
  <si>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</si>
  <si>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</si>
  <si>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</si>
  <si>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</si>
  <si>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</si>
  <si>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</si>
  <si>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</si>
  <si>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</si>
  <si>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</si>
  <si>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</si>
  <si>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</si>
  <si>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</si>
  <si>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</si>
  <si>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</si>
  <si>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</si>
  <si>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</si>
  <si>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</si>
  <si>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</si>
  <si>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</si>
  <si>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</si>
  <si>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</si>
  <si>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</si>
  <si>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</si>
  <si>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</si>
  <si>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</si>
  <si>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</si>
  <si>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</si>
  <si>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</si>
  <si>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</si>
  <si>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</si>
  <si>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</si>
  <si>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</si>
  <si>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</si>
  <si>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</si>
  <si>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</si>
  <si>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</si>
  <si>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</si>
  <si>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</si>
  <si>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</si>
  <si>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</si>
  <si>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</si>
  <si>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</si>
  <si>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</si>
  <si>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</si>
  <si>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</si>
  <si>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</si>
  <si>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</si>
  <si>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</si>
  <si>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</si>
  <si>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</si>
  <si>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</si>
  <si>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</si>
  <si>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</si>
  <si>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</si>
  <si>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</si>
  <si>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</si>
  <si>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</si>
  <si>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</si>
  <si>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</si>
  <si>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</si>
  <si>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</si>
  <si>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</si>
  <si>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</si>
  <si>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</si>
  <si>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</si>
  <si>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</si>
  <si>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</si>
  <si>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</si>
  <si>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</si>
  <si>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</si>
  <si>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</si>
  <si>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</si>
  <si>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</si>
  <si>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</si>
  <si>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</si>
  <si>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</si>
  <si>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</si>
  <si>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</si>
  <si>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</si>
  <si>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</si>
  <si>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</si>
  <si>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</si>
  <si>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</si>
  <si>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</si>
  <si>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</si>
  <si>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</si>
  <si>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</si>
  <si>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</si>
  <si>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</si>
  <si>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</si>
  <si>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</si>
  <si>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</si>
  <si>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</si>
  <si>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</si>
  <si>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</si>
  <si>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</si>
  <si>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</si>
  <si>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</si>
  <si>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</si>
  <si>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</si>
  <si>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</si>
  <si>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</si>
  <si>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</si>
  <si>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</si>
  <si>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</si>
  <si>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</si>
  <si>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</si>
  <si>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</si>
  <si>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</si>
  <si>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</si>
  <si>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</si>
  <si>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</si>
  <si>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</si>
  <si>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</si>
  <si>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</si>
  <si>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</si>
  <si>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</si>
  <si>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</si>
  <si>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</si>
  <si>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</si>
  <si>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</si>
  <si>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</si>
  <si>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</si>
  <si>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</si>
  <si>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</si>
  <si>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</si>
  <si>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</si>
  <si>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</si>
  <si>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</si>
  <si>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</si>
  <si>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</si>
  <si>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</si>
  <si>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</si>
  <si>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</si>
  <si>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</si>
  <si>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</si>
  <si>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</si>
  <si>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</si>
  <si>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</si>
  <si>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</si>
  <si>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</si>
  <si>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</si>
  <si>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</si>
  <si>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</si>
  <si>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</si>
  <si>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</si>
  <si>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</si>
  <si>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</si>
  <si>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</si>
  <si>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</si>
  <si>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</si>
  <si>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</si>
  <si>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</si>
  <si>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</si>
  <si>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</si>
  <si>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</si>
  <si>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</si>
  <si>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</si>
  <si>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</si>
  <si>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</si>
  <si>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</si>
  <si>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</si>
  <si>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</si>
  <si>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</si>
  <si>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</si>
  <si>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</si>
  <si>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</si>
  <si>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</si>
  <si>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</si>
  <si>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</si>
  <si>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</si>
  <si>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</si>
  <si>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</si>
  <si>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</si>
  <si>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</si>
  <si>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</si>
  <si>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</si>
  <si>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</si>
  <si>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</si>
  <si>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</si>
  <si>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</si>
  <si>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</si>
  <si>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</si>
  <si>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</si>
  <si>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</si>
  <si>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</si>
  <si>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</si>
  <si>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</si>
  <si>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</si>
  <si>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</si>
  <si>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</si>
  <si>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</si>
  <si>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</si>
  <si>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</si>
  <si>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</si>
  <si>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</si>
  <si>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</si>
  <si>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</si>
  <si>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</si>
  <si>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</si>
  <si>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</si>
  <si>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</si>
  <si>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</si>
  <si>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</si>
  <si>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</si>
  <si>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</si>
  <si>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</si>
  <si>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</si>
  <si>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</si>
  <si>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</si>
  <si>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</si>
  <si>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</si>
  <si>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</si>
  <si>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</si>
  <si>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</si>
  <si>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</si>
  <si>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</si>
  <si>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</si>
  <si>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</si>
  <si>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</si>
  <si>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</si>
  <si>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</si>
  <si>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</si>
  <si>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</si>
  <si>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</si>
  <si>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</si>
  <si>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</si>
  <si>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</si>
  <si>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</si>
  <si>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</si>
  <si>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</si>
  <si>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</si>
  <si>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</si>
  <si>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</si>
  <si>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</si>
  <si>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</si>
  <si>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</si>
  <si>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</si>
  <si>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</si>
  <si>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</si>
  <si>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</si>
  <si>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</si>
  <si>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</si>
  <si>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</si>
  <si>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</si>
  <si>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</si>
  <si>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</si>
  <si>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</si>
  <si>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</si>
  <si>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</si>
  <si>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</si>
  <si>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</si>
  <si>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</si>
  <si>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</si>
  <si>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</si>
  <si>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</si>
  <si>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</si>
  <si>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</si>
  <si>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</si>
  <si>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</si>
  <si>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</si>
  <si>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</si>
  <si>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</si>
  <si>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</si>
  <si>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</si>
  <si>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</si>
  <si>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</si>
  <si>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</si>
  <si>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</si>
  <si>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</si>
  <si>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</si>
  <si>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</si>
  <si>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</si>
  <si>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</si>
  <si>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</si>
  <si>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</si>
  <si>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</si>
  <si>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</si>
  <si>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</si>
  <si>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</si>
  <si>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</si>
  <si>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</si>
  <si>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</si>
  <si>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</si>
  <si>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</si>
  <si>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</si>
  <si>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</si>
  <si>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</si>
  <si>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</si>
  <si>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</si>
  <si>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</si>
  <si>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</si>
  <si>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</si>
  <si>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</si>
  <si>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</si>
  <si>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</si>
  <si>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</si>
  <si>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</si>
  <si>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</si>
  <si>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</si>
  <si>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</si>
  <si>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</si>
  <si>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</si>
  <si>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</si>
  <si>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</si>
  <si>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</si>
  <si>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</si>
  <si>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</si>
  <si>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</si>
  <si>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</si>
  <si>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</si>
  <si>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</si>
  <si>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</si>
  <si>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</si>
  <si>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</si>
  <si>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</si>
  <si>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</si>
  <si>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</si>
  <si>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</si>
  <si>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</si>
  <si>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</si>
  <si>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</si>
  <si>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</si>
  <si>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</si>
  <si>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</si>
  <si>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</si>
  <si>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</si>
  <si>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</si>
  <si>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</si>
  <si>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</si>
  <si>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</si>
  <si>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</si>
  <si>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</si>
  <si>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</si>
  <si>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</si>
  <si>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</si>
  <si>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</si>
  <si>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</si>
  <si>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</si>
  <si>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</si>
  <si>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</si>
  <si>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</si>
  <si>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</si>
  <si>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</si>
  <si>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</si>
  <si>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</si>
  <si>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</si>
  <si>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</si>
  <si>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</si>
  <si>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</si>
  <si>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</si>
  <si>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</si>
  <si>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</si>
  <si>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</si>
  <si>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</si>
  <si>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</si>
  <si>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</si>
  <si>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</si>
  <si>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</si>
  <si>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</si>
  <si>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</si>
  <si>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</si>
  <si>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</si>
  <si>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</si>
  <si>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</si>
  <si>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</si>
  <si>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</si>
  <si>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</si>
  <si>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</si>
  <si>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</si>
  <si>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</si>
  <si>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</si>
  <si>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</si>
  <si>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</si>
  <si>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</si>
  <si>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</si>
  <si>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</si>
  <si>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</si>
  <si>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</si>
  <si>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</si>
  <si>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</si>
  <si>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</si>
  <si>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</si>
  <si>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</si>
  <si>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</si>
  <si>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</si>
  <si>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</si>
  <si>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</si>
  <si>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</si>
  <si>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</si>
  <si>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</si>
  <si>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</si>
  <si>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</si>
  <si>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</si>
  <si>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</si>
  <si>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</si>
  <si>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</si>
  <si>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</si>
  <si>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</si>
  <si>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</si>
  <si>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</si>
  <si>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</si>
  <si>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</si>
  <si>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</si>
  <si>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</si>
  <si>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</si>
  <si>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</si>
  <si>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</si>
  <si>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</si>
  <si>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</si>
  <si>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</si>
  <si>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</si>
  <si>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</si>
  <si>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</si>
  <si>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</si>
  <si>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</si>
  <si>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</si>
  <si>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</si>
  <si>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</si>
  <si>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</si>
  <si>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</si>
  <si>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</si>
  <si>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</si>
  <si>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</si>
  <si>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</si>
  <si>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</si>
  <si>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</si>
  <si>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</si>
  <si>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</si>
  <si>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</si>
  <si>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</si>
  <si>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</si>
  <si>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</si>
  <si>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</si>
  <si>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</si>
  <si>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</si>
  <si>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</si>
  <si>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</si>
  <si>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</si>
  <si>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</si>
  <si>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</si>
  <si>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</si>
  <si>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</si>
  <si>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</si>
  <si>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</si>
  <si>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</si>
  <si>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</si>
  <si>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</si>
  <si>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</si>
  <si>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</si>
  <si>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</si>
  <si>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</si>
  <si>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</si>
  <si>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</si>
  <si>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</si>
  <si>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</si>
  <si>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</si>
  <si>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</si>
  <si>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</si>
  <si>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</si>
  <si>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</si>
  <si>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</si>
  <si>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</si>
  <si>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</si>
  <si>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</si>
  <si>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</si>
  <si>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</si>
  <si>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</si>
  <si>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</si>
  <si>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</si>
  <si>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</si>
  <si>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</si>
  <si>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</si>
  <si>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</si>
  <si>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</si>
  <si>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</si>
  <si>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</si>
  <si>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</si>
  <si>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</si>
  <si>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</si>
  <si>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</si>
  <si>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</si>
  <si>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</si>
  <si>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</si>
  <si>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</si>
  <si>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</si>
  <si>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</si>
  <si>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</si>
  <si>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</si>
  <si>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</si>
  <si>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</si>
  <si>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</si>
  <si>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</si>
  <si>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</si>
  <si>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</si>
  <si>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</si>
  <si>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</si>
  <si>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</si>
  <si>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</si>
  <si>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</si>
  <si>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</si>
  <si>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</si>
  <si>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</si>
  <si>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</si>
  <si>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</si>
  <si>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</si>
  <si>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</si>
  <si>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</si>
  <si>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</si>
  <si>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</si>
  <si>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</si>
  <si>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</si>
  <si>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</si>
  <si>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</si>
  <si>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</si>
  <si>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</si>
  <si>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</si>
  <si>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</si>
  <si>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</si>
  <si>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</si>
  <si>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</si>
  <si>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</si>
  <si>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</si>
  <si>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</si>
  <si>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</si>
  <si>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</si>
  <si>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</si>
  <si>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</si>
  <si>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</si>
  <si>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</si>
  <si>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</si>
  <si>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</si>
  <si>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</si>
  <si>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</si>
  <si>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</si>
  <si>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</si>
  <si>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</si>
  <si>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</si>
  <si>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</si>
  <si>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</si>
  <si>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</si>
  <si>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</si>
  <si>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</si>
  <si>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</si>
  <si>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</si>
  <si>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</si>
  <si>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</si>
  <si>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</si>
  <si>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</si>
  <si>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</si>
  <si>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</si>
  <si>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</si>
  <si>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</si>
  <si>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</si>
  <si>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</si>
  <si>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</si>
  <si>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</si>
  <si>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</si>
  <si>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</si>
  <si>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</si>
  <si>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</si>
  <si>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</si>
  <si>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</si>
  <si>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</si>
  <si>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</si>
  <si>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</si>
  <si>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</si>
  <si>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</si>
  <si>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</si>
  <si>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</si>
  <si>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</si>
  <si>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</si>
  <si>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</si>
  <si>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</si>
  <si>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</si>
  <si>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</si>
  <si>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</si>
  <si>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</si>
  <si>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</si>
  <si>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</si>
  <si>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</si>
  <si>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</si>
  <si>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</si>
  <si>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</si>
  <si>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</si>
  <si>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</si>
  <si>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</si>
  <si>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</si>
  <si>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</si>
  <si>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</si>
  <si>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</si>
  <si>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</si>
  <si>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</si>
  <si>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</si>
  <si>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</si>
  <si>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</si>
  <si>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</si>
  <si>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</si>
  <si>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</si>
  <si>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</si>
  <si>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</si>
  <si>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</si>
  <si>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</si>
  <si>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</si>
  <si>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</si>
  <si>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</si>
  <si>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</si>
  <si>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</si>
  <si>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</si>
  <si>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</si>
  <si>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</si>
  <si>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</si>
  <si>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</si>
  <si>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</si>
  <si>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</si>
  <si>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</si>
  <si>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</si>
  <si>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</si>
  <si>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</si>
  <si>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</si>
  <si>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</si>
  <si>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</si>
  <si>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</si>
  <si>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</si>
  <si>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</si>
  <si>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</si>
  <si>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</si>
  <si>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</si>
  <si>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</si>
  <si>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</si>
  <si>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</si>
  <si>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</si>
  <si>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</si>
  <si>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</si>
  <si>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</si>
  <si>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</si>
  <si>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</si>
  <si>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</si>
  <si>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</si>
  <si>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</si>
  <si>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</si>
  <si>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</si>
  <si>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</si>
  <si>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</si>
  <si>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</si>
  <si>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</si>
  <si>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</si>
  <si>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</si>
  <si>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</si>
  <si>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</si>
  <si>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</si>
  <si>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</si>
  <si>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</si>
  <si>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</si>
  <si>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</si>
  <si>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</si>
  <si>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</si>
  <si>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</si>
  <si>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</si>
  <si>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</si>
  <si>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</si>
  <si>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</si>
  <si>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</si>
  <si>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</si>
  <si>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</si>
  <si>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</si>
  <si>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</si>
  <si>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</si>
  <si>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</si>
  <si>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</si>
  <si>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</si>
  <si>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</si>
  <si>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</si>
  <si>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</si>
  <si>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</si>
  <si>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</si>
  <si>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</si>
  <si>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</si>
  <si>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</si>
  <si>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</si>
  <si>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</si>
  <si>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</si>
  <si>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</si>
  <si>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</si>
  <si>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</si>
  <si>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</si>
  <si>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</si>
  <si>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</si>
  <si>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</si>
  <si>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</si>
  <si>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</si>
  <si>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</si>
  <si>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</si>
  <si>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</si>
  <si>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</si>
  <si>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</si>
  <si>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</si>
  <si>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</si>
  <si>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</si>
  <si>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</si>
  <si>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</si>
  <si>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</si>
  <si>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</si>
  <si>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</si>
  <si>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</si>
  <si>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</si>
  <si>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</si>
  <si>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</si>
  <si>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</si>
  <si>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</si>
  <si>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</si>
  <si>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</si>
  <si>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</si>
  <si>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</si>
  <si>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</si>
  <si>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</si>
  <si>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</si>
  <si>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</si>
  <si>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</si>
  <si>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</si>
  <si>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</si>
  <si>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</si>
  <si>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</si>
  <si>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</si>
  <si>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</si>
  <si>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</si>
  <si>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</si>
  <si>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</si>
  <si>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</si>
  <si>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</si>
  <si>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</si>
  <si>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</si>
  <si>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</si>
  <si>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</si>
  <si>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</si>
  <si>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</si>
  <si>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</si>
  <si>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</si>
  <si>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</si>
  <si>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</si>
  <si>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</si>
  <si>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</si>
  <si>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</si>
  <si>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</si>
  <si>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</si>
  <si>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</si>
  <si>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</si>
  <si>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</si>
  <si>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</si>
  <si>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</si>
  <si>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</si>
  <si>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</si>
  <si>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</si>
  <si>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</si>
  <si>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</si>
  <si>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</si>
  <si>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</si>
  <si>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</si>
  <si>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</si>
  <si>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</si>
  <si>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</si>
  <si>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</si>
  <si>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</si>
  <si>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</si>
  <si>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</si>
  <si>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</si>
  <si>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</si>
  <si>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</si>
  <si>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</si>
  <si>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</si>
  <si>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</si>
  <si>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</si>
  <si>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</si>
  <si>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</si>
  <si>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</si>
  <si>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</si>
  <si>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</si>
  <si>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</si>
  <si>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</si>
  <si>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</si>
  <si>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</si>
  <si>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</si>
  <si>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</si>
  <si>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</si>
  <si>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</si>
  <si>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</si>
  <si>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</si>
  <si>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</si>
  <si>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</si>
  <si>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</si>
  <si>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</si>
  <si>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</si>
  <si>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</si>
  <si>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</si>
  <si>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</si>
  <si>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</si>
  <si>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</si>
  <si>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</si>
  <si>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</si>
  <si>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</si>
  <si>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</si>
  <si>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</si>
  <si>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</si>
  <si>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</si>
  <si>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</si>
  <si>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</si>
  <si>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</si>
  <si>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</si>
  <si>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</si>
  <si>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</si>
  <si>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</si>
  <si>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</si>
  <si>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</si>
  <si>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</si>
  <si>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</si>
  <si>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</si>
  <si>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</si>
  <si>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</si>
  <si>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</si>
  <si>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</si>
  <si>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</si>
  <si>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</si>
  <si>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</si>
  <si>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</si>
  <si>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</si>
  <si>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</si>
  <si>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</si>
  <si>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</si>
  <si>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</si>
  <si>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</si>
  <si>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</si>
  <si>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</si>
  <si>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</si>
  <si>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</si>
  <si>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</si>
  <si>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</si>
  <si>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</si>
  <si>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</si>
  <si>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</si>
  <si>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</si>
  <si>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</si>
  <si>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</si>
  <si>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</si>
  <si>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</si>
  <si>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</si>
  <si>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</si>
  <si>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</si>
  <si>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</si>
  <si>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</si>
  <si>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</si>
  <si>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</si>
  <si>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</si>
  <si>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</si>
  <si>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</si>
  <si>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</si>
  <si>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</si>
  <si>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</si>
  <si>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</si>
  <si>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</si>
  <si>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</si>
  <si>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</si>
  <si>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</si>
  <si>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</si>
  <si>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</si>
  <si>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</si>
  <si>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</si>
  <si>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</si>
  <si>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</si>
  <si>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</si>
  <si>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</si>
  <si>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</si>
  <si>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</si>
  <si>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</si>
  <si>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</si>
  <si>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</si>
  <si>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</si>
  <si>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</si>
  <si>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</si>
  <si>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</si>
  <si>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</si>
  <si>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</si>
  <si>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</si>
  <si>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</si>
  <si>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</si>
  <si>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</si>
  <si>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</si>
  <si>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</si>
  <si>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</si>
  <si>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</si>
  <si>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</si>
  <si>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</si>
  <si>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</si>
  <si>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</si>
  <si>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</si>
  <si>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</si>
  <si>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</si>
  <si>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</si>
  <si>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</si>
  <si>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</si>
  <si>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</si>
  <si>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</si>
  <si>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</si>
  <si>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</si>
  <si>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</si>
  <si>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</si>
  <si>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</si>
  <si>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</si>
  <si>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</si>
  <si>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</si>
  <si>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</si>
  <si>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</si>
  <si>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</si>
  <si>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</si>
  <si>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</si>
  <si>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</si>
  <si>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</si>
  <si>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</si>
  <si>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</si>
  <si>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</si>
  <si>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</si>
  <si>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</si>
  <si>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</si>
  <si>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</si>
  <si>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</si>
  <si>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</si>
  <si>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</si>
  <si>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</si>
  <si>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</si>
  <si>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</si>
  <si>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</si>
  <si>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</si>
  <si>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</si>
  <si>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</si>
  <si>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</si>
  <si>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</si>
  <si>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</si>
  <si>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</si>
  <si>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</si>
  <si>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</si>
  <si>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</si>
  <si>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</si>
  <si>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</si>
  <si>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</si>
  <si>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</si>
  <si>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</si>
  <si>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</si>
  <si>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</si>
  <si>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</si>
  <si>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</si>
  <si>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</si>
  <si>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</si>
  <si>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</si>
  <si>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</si>
  <si>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</si>
  <si>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</si>
  <si>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</si>
  <si>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</si>
  <si>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</si>
  <si>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</si>
  <si>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</si>
  <si>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</si>
  <si>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</si>
  <si>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</si>
  <si>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</si>
  <si>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</si>
  <si>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</si>
  <si>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</si>
  <si>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</si>
  <si>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</si>
  <si>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</si>
  <si>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</si>
  <si>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</si>
  <si>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</si>
  <si>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</si>
  <si>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</si>
  <si>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</si>
  <si>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</si>
  <si>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</si>
  <si>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</si>
  <si>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</si>
  <si>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</si>
  <si>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</si>
  <si>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</si>
  <si>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</si>
  <si>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</si>
  <si>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</si>
  <si>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</si>
  <si>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</si>
  <si>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</si>
  <si>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</si>
  <si>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</si>
  <si>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</si>
  <si>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</si>
  <si>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</si>
  <si>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</si>
  <si>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</si>
  <si>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</si>
  <si>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</si>
  <si>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</si>
  <si>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</si>
  <si>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</si>
  <si>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</si>
  <si>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</si>
  <si>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</si>
  <si>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</si>
  <si>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</si>
  <si>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</si>
  <si>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</si>
  <si>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</si>
  <si>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</si>
  <si>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</si>
  <si>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</si>
  <si>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</si>
  <si>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</si>
  <si>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</si>
  <si>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</si>
  <si>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</si>
  <si>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</si>
  <si>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</si>
  <si>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</si>
  <si>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</si>
  <si>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</si>
  <si>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</si>
  <si>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</si>
  <si>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</si>
  <si>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</si>
  <si>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</si>
  <si>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</si>
  <si>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</si>
  <si>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</si>
  <si>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</si>
  <si>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</si>
  <si>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</si>
  <si>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</si>
  <si>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</si>
  <si>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</si>
  <si>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</si>
  <si>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</si>
  <si>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</si>
  <si>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</si>
  <si>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</si>
  <si>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</si>
  <si>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</si>
  <si>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</si>
  <si>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</si>
  <si>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</si>
  <si>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</si>
  <si>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</si>
  <si>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</si>
  <si>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</si>
  <si>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</si>
  <si>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</si>
  <si>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</si>
  <si>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</si>
  <si>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</si>
  <si>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</si>
  <si>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</si>
  <si>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</si>
  <si>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</si>
  <si>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</si>
  <si>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</si>
  <si>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</si>
  <si>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</si>
  <si>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</si>
  <si>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</si>
  <si>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</si>
  <si>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</si>
  <si>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</si>
  <si>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</si>
  <si>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</si>
  <si>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</si>
  <si>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</si>
  <si>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</si>
  <si>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</si>
  <si>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</si>
  <si>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</si>
  <si>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</si>
  <si>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</si>
  <si>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</si>
  <si>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</si>
  <si>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</si>
  <si>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</si>
  <si>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</si>
  <si>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</si>
  <si>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</si>
  <si>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</si>
  <si>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</si>
  <si>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</si>
  <si>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</si>
  <si>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</si>
  <si>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</si>
  <si>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</si>
  <si>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</si>
  <si>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</si>
  <si>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</si>
  <si>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</si>
  <si>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</si>
  <si>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</si>
  <si>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</si>
  <si>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</si>
  <si>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</si>
  <si>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</si>
  <si>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</si>
  <si>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</si>
  <si>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</si>
  <si>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</si>
  <si>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</si>
  <si>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</si>
  <si>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</si>
  <si>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</si>
  <si>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</si>
  <si>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</si>
  <si>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</si>
  <si>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</si>
  <si>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</si>
  <si>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</si>
  <si>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</si>
  <si>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</si>
  <si>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</si>
  <si>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</si>
  <si>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</si>
  <si>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</si>
  <si>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</si>
  <si>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</si>
  <si>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</si>
  <si>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</si>
  <si>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</si>
  <si>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</si>
  <si>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</si>
  <si>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</si>
  <si>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</si>
  <si>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</si>
  <si>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</si>
  <si>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</si>
  <si>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</si>
  <si>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</si>
  <si>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</si>
  <si>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</si>
  <si>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</si>
  <si>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</si>
  <si>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</si>
  <si>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</si>
  <si>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</si>
  <si>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</si>
  <si>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</si>
  <si>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</si>
  <si>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</si>
  <si>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</si>
  <si>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</si>
  <si>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</si>
  <si>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</si>
  <si>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</si>
  <si>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</si>
  <si>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</si>
  <si>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</si>
  <si>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</si>
  <si>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</si>
  <si>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</si>
  <si>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</si>
  <si>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</si>
  <si>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</si>
  <si>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</si>
  <si>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</si>
  <si>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</si>
  <si>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</si>
  <si>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</si>
  <si>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</si>
  <si>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</si>
  <si>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</si>
  <si>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</si>
  <si>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</si>
  <si>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</si>
  <si>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</si>
  <si>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</si>
  <si>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</si>
  <si>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</si>
  <si>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</si>
  <si>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</si>
  <si>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</si>
  <si>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</si>
  <si>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</si>
  <si>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</si>
  <si>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</si>
  <si>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</si>
  <si>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</si>
  <si>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</si>
  <si>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</si>
  <si>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</si>
  <si>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</si>
  <si>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</si>
  <si>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</si>
  <si>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</si>
  <si>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</si>
  <si>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</si>
  <si>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</si>
  <si>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</si>
  <si>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</si>
  <si>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</si>
  <si>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</si>
  <si>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</si>
  <si>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</si>
  <si>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</si>
  <si>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</si>
  <si>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</si>
  <si>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</si>
  <si>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</si>
  <si>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</si>
  <si>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</si>
  <si>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</si>
  <si>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</si>
  <si>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</si>
  <si>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</si>
  <si>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</si>
  <si>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</si>
  <si>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</si>
  <si>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</si>
  <si>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</si>
  <si>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</si>
  <si>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</si>
  <si>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</si>
  <si>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</si>
  <si>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</si>
  <si>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</si>
  <si>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</si>
  <si>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</si>
  <si>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</si>
  <si>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</si>
  <si>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</si>
  <si>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</si>
  <si>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</si>
  <si>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</si>
  <si>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</si>
  <si>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</si>
  <si>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</si>
  <si>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</si>
  <si>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</si>
  <si>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</si>
  <si>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</si>
  <si>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</si>
  <si>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</si>
  <si>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</si>
  <si>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</si>
  <si>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</si>
  <si>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</si>
  <si>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</si>
  <si>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</si>
  <si>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</si>
  <si>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</si>
  <si>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</si>
  <si>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</si>
  <si>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</si>
  <si>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</si>
  <si>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</si>
  <si>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</si>
  <si>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</si>
  <si>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</si>
  <si>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</si>
  <si>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</si>
  <si>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</si>
  <si>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</si>
  <si>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</si>
  <si>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</si>
  <si>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</si>
  <si>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</si>
  <si>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</si>
  <si>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</si>
  <si>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</si>
  <si>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</si>
  <si>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</si>
  <si>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</si>
  <si>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</si>
  <si>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</si>
  <si>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</si>
  <si>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</si>
  <si>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</si>
  <si>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</si>
  <si>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</si>
  <si>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</si>
  <si>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</si>
  <si>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</si>
  <si>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</si>
  <si>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</si>
  <si>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</si>
  <si>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</si>
  <si>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</si>
  <si>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</si>
  <si>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</si>
  <si>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</si>
  <si>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</si>
  <si>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</si>
  <si>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</si>
  <si>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</si>
  <si>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</si>
  <si>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</si>
  <si>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</si>
  <si>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</si>
  <si>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</si>
  <si>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</si>
  <si>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</si>
  <si>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</si>
  <si>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</si>
  <si>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</si>
  <si>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</si>
  <si>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</si>
  <si>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</si>
  <si>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</si>
  <si>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</si>
  <si>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</si>
  <si>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</si>
  <si>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</si>
  <si>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</si>
  <si>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</si>
  <si>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</si>
  <si>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</si>
  <si>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</si>
  <si>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</si>
  <si>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</si>
  <si>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</si>
  <si>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</si>
  <si>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</si>
  <si>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</si>
  <si>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</si>
  <si>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</si>
  <si>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</si>
  <si>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</si>
  <si>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</si>
  <si>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</si>
  <si>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</si>
  <si>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</si>
  <si>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</si>
  <si>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</si>
  <si>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</si>
  <si>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</si>
  <si>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</si>
  <si>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</si>
  <si>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</si>
  <si>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</si>
  <si>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</si>
  <si>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</si>
  <si>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</si>
  <si>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</si>
  <si>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</si>
  <si>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</si>
  <si>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</si>
  <si>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</si>
  <si>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</si>
  <si>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</si>
  <si>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</si>
  <si>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</si>
  <si>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</si>
  <si>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</si>
  <si>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</si>
  <si>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</si>
  <si>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</si>
  <si>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</si>
  <si>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</si>
  <si>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</si>
  <si>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</si>
  <si>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</si>
  <si>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</si>
  <si>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</si>
  <si>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</si>
  <si>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</si>
  <si>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</si>
  <si>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</si>
  <si>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</si>
  <si>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</si>
  <si>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</si>
  <si>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</si>
  <si>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</si>
  <si>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</si>
  <si>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</si>
  <si>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</si>
  <si>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</si>
  <si>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</si>
  <si>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</si>
  <si>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</si>
  <si>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</si>
  <si>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</si>
  <si>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</si>
  <si>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</si>
  <si>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</si>
  <si>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</si>
  <si>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</si>
  <si>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</si>
  <si>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</si>
  <si>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</si>
  <si>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</si>
  <si>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</si>
  <si>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</si>
  <si>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</si>
  <si>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</si>
  <si>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</si>
  <si>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</si>
  <si>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</si>
  <si>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</si>
  <si>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</si>
  <si>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</si>
  <si>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</si>
  <si>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</si>
  <si>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</si>
  <si>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</si>
  <si>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</si>
  <si>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</si>
  <si>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</si>
  <si>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</si>
  <si>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</si>
  <si>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</si>
  <si>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</si>
  <si>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</si>
  <si>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</si>
  <si>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</si>
  <si>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</si>
  <si>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</si>
  <si>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</si>
  <si>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</si>
  <si>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</si>
  <si>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</si>
  <si>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</si>
  <si>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</si>
  <si>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</si>
  <si>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</si>
  <si>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</si>
  <si>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</si>
  <si>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</si>
  <si>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</si>
  <si>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</si>
  <si>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</si>
  <si>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</si>
  <si>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</si>
  <si>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</si>
  <si>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</si>
  <si>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</si>
  <si>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</si>
  <si>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</si>
  <si>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</si>
  <si>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</si>
  <si>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</si>
  <si>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</si>
  <si>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</si>
  <si>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</si>
  <si>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</si>
  <si>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</si>
  <si>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</si>
  <si>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</si>
  <si>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</si>
  <si>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</si>
  <si>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</si>
  <si>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</si>
  <si>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</si>
  <si>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</si>
  <si>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</si>
  <si>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</si>
  <si>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</si>
  <si>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</si>
  <si>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</si>
  <si>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</si>
  <si>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</si>
  <si>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</si>
  <si>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</si>
  <si>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</si>
  <si>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</si>
  <si>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</si>
  <si>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</si>
  <si>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</si>
  <si>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</si>
  <si>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</si>
  <si>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</si>
  <si>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</si>
  <si>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</si>
  <si>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</si>
  <si>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</si>
  <si>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</si>
  <si>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</si>
  <si>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</si>
  <si>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</si>
  <si>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</si>
  <si>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</si>
  <si>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</si>
  <si>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</si>
  <si>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</si>
  <si>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</si>
  <si>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</si>
  <si>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</si>
  <si>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</si>
  <si>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</si>
  <si>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</si>
  <si>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</si>
  <si>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</si>
  <si>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</si>
  <si>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</si>
  <si>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</si>
  <si>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</si>
  <si>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</si>
  <si>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</si>
  <si>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</si>
  <si>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</si>
  <si>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</si>
  <si>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</si>
  <si>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</si>
  <si>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</si>
  <si>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</si>
  <si>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</si>
  <si>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</si>
  <si>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</si>
  <si>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</si>
  <si>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</si>
  <si>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</si>
  <si>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</si>
  <si>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</si>
  <si>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</si>
  <si>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</si>
  <si>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</si>
  <si>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</si>
  <si>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</si>
  <si>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</si>
  <si>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</si>
  <si>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</si>
  <si>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</si>
  <si>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</si>
  <si>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</si>
  <si>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</si>
  <si>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</si>
  <si>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</si>
  <si>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</si>
  <si>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</si>
  <si>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</si>
  <si>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</si>
  <si>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</si>
  <si>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</si>
  <si>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</si>
  <si>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</si>
  <si>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</si>
  <si>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</si>
  <si>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</si>
  <si>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</si>
  <si>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</si>
  <si>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</si>
  <si>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</si>
  <si>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</si>
  <si>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</si>
  <si>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</si>
  <si>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</si>
  <si>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</si>
  <si>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</si>
  <si>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</si>
  <si>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</si>
  <si>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</si>
  <si>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</si>
  <si>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</si>
  <si>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</si>
  <si>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</si>
  <si>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</si>
  <si>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</si>
  <si>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</si>
  <si>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</si>
  <si>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</si>
  <si>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</si>
  <si>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</si>
  <si>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</si>
  <si>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</si>
  <si>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</si>
  <si>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</si>
  <si>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</si>
  <si>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</si>
  <si>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</si>
  <si>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</si>
  <si>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</si>
  <si>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</si>
  <si>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</si>
  <si>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</si>
  <si>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</si>
  <si>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</si>
  <si>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</si>
  <si>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</si>
  <si>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</si>
  <si>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</si>
  <si>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</si>
  <si>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</si>
  <si>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</si>
  <si>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</si>
  <si>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</si>
  <si>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</si>
  <si>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</si>
  <si>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</si>
  <si>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</si>
  <si>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</si>
  <si>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</si>
  <si>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</si>
  <si>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</si>
  <si>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</si>
  <si>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</si>
  <si>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</si>
  <si>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</si>
  <si>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</si>
  <si>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</si>
  <si>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</si>
  <si>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</si>
  <si>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</si>
  <si>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</si>
  <si>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</si>
  <si>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</si>
  <si>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</si>
  <si>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</si>
  <si>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</si>
  <si>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</si>
  <si>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</si>
  <si>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</si>
  <si>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</si>
  <si>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</si>
  <si>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</si>
  <si>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</si>
  <si>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</si>
  <si>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</si>
  <si>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</si>
  <si>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</si>
  <si>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</si>
  <si>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</si>
  <si>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</si>
  <si>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</si>
  <si>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</si>
  <si>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</si>
  <si>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</si>
  <si>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</si>
  <si>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</si>
  <si>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</si>
  <si>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</si>
  <si>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</si>
  <si>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</si>
  <si>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</si>
  <si>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</si>
  <si>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</si>
  <si>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</si>
  <si>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</si>
  <si>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</si>
  <si>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</si>
  <si>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</si>
  <si>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</si>
  <si>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</si>
  <si>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</si>
  <si>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</si>
  <si>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</si>
  <si>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</si>
  <si>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</si>
  <si>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</si>
  <si>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</si>
  <si>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</si>
  <si>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</si>
  <si>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</si>
  <si>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</si>
  <si>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</si>
  <si>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</si>
  <si>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</si>
  <si>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</si>
  <si>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</si>
  <si>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</si>
  <si>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</si>
  <si>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</si>
  <si>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</si>
  <si>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</si>
  <si>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</si>
  <si>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</si>
  <si>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</si>
  <si>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</si>
  <si>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</si>
  <si>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</si>
  <si>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</si>
  <si>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</si>
  <si>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</si>
  <si>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</si>
  <si>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</si>
  <si>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</si>
  <si>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</si>
  <si>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</si>
  <si>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</si>
  <si>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</si>
  <si>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</si>
  <si>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</si>
  <si>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</si>
  <si>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</si>
  <si>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</si>
  <si>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</si>
  <si>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</si>
  <si>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</si>
  <si>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</si>
  <si>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</si>
  <si>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</si>
  <si>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</si>
  <si>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</si>
  <si>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</si>
  <si>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</si>
  <si>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</si>
  <si>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</si>
  <si>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</si>
  <si>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</si>
  <si>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</si>
  <si>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</si>
  <si>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</si>
  <si>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</si>
  <si>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</si>
  <si>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</si>
  <si>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</si>
  <si>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</si>
  <si>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</si>
  <si>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</si>
  <si>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</si>
  <si>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</si>
  <si>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</si>
  <si>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</si>
  <si>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</si>
  <si>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</si>
  <si>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</si>
  <si>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</si>
  <si>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</si>
  <si>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</si>
  <si>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</si>
  <si>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</si>
  <si>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</si>
  <si>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</si>
  <si>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</si>
  <si>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</si>
  <si>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</si>
  <si>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</si>
  <si>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</si>
  <si>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</si>
  <si>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</si>
  <si>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</si>
  <si>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</si>
  <si>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</si>
  <si>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</si>
  <si>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</si>
  <si>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</si>
  <si>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</si>
  <si>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</si>
  <si>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</si>
  <si>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</si>
  <si>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</si>
  <si>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</si>
  <si>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</si>
  <si>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</si>
  <si>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</si>
  <si>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</si>
  <si>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</si>
  <si>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</si>
  <si>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</si>
  <si>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</si>
  <si>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</si>
  <si>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</si>
  <si>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</si>
  <si>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</si>
  <si>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</si>
  <si>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</si>
  <si>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</si>
  <si>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</si>
  <si>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</si>
  <si>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</si>
  <si>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</si>
  <si>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</si>
  <si>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</si>
  <si>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</si>
  <si>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</si>
  <si>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</si>
  <si>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</si>
  <si>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</si>
  <si>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</si>
  <si>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</si>
  <si>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</si>
  <si>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</si>
  <si>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</si>
  <si>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</si>
  <si>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</si>
  <si>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</si>
  <si>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</si>
  <si>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</si>
  <si>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</si>
  <si>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</si>
  <si>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</si>
  <si>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</si>
  <si>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</si>
  <si>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</si>
  <si>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</si>
  <si>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</si>
  <si>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</si>
  <si>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</si>
  <si>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</si>
  <si>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</si>
  <si>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</si>
  <si>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</si>
  <si>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</si>
  <si>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</si>
  <si>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</si>
  <si>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</si>
  <si>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</si>
  <si>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</si>
  <si>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</si>
  <si>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</si>
  <si>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</si>
  <si>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</si>
  <si>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</si>
  <si>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</si>
  <si>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</si>
  <si>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</si>
  <si>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</si>
  <si>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</si>
  <si>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</si>
  <si>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</si>
  <si>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</si>
  <si>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</si>
  <si>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</si>
  <si>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</si>
  <si>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</si>
  <si>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</si>
  <si>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</si>
  <si>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</si>
  <si>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</si>
  <si>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</si>
  <si>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</si>
  <si>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</si>
  <si>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</si>
  <si>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</si>
  <si>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</si>
  <si>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</si>
  <si>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</si>
  <si>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</si>
  <si>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</si>
  <si>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</si>
  <si>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</si>
  <si>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</si>
  <si>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</si>
  <si>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</si>
  <si>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</si>
  <si>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</si>
  <si>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</si>
  <si>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</si>
  <si>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</si>
  <si>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</si>
  <si>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</si>
  <si>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</si>
  <si>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</si>
  <si>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</si>
  <si>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</si>
  <si>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</si>
  <si>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</si>
  <si>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</si>
  <si>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</si>
  <si>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</si>
  <si>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</si>
  <si>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</si>
  <si>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</si>
  <si>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</si>
  <si>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</si>
  <si>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</si>
  <si>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</si>
  <si>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</si>
  <si>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</si>
  <si>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</si>
  <si>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</si>
  <si>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</si>
  <si>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</si>
  <si>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</si>
  <si>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</si>
  <si>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</si>
  <si>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</si>
  <si>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</si>
  <si>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</si>
  <si>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</si>
  <si>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</si>
  <si>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</si>
  <si>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</si>
  <si>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</si>
  <si>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</si>
  <si>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</si>
  <si>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</si>
  <si>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</si>
  <si>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</si>
  <si>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</si>
  <si>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</si>
  <si>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</si>
  <si>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</si>
  <si>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</si>
  <si>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</si>
  <si>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</si>
  <si>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</si>
  <si>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</si>
  <si>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</si>
  <si>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</si>
  <si>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</si>
  <si>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</si>
  <si>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</si>
  <si>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</si>
  <si>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</si>
  <si>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</si>
  <si>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</si>
  <si>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</si>
  <si>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</si>
  <si>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</si>
  <si>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</si>
  <si>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</si>
  <si>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</si>
  <si>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</si>
  <si>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</si>
  <si>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</si>
  <si>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</si>
  <si>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</si>
  <si>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</si>
  <si>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</si>
  <si>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</si>
  <si>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</si>
  <si>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</si>
  <si>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</si>
  <si>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</si>
  <si>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</si>
  <si>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</si>
  <si>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</si>
  <si>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</si>
  <si>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</si>
  <si>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</si>
  <si>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</si>
  <si>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</si>
  <si>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</si>
  <si>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</si>
  <si>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</si>
  <si>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</si>
  <si>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</si>
  <si>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</si>
  <si>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</si>
  <si>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</si>
  <si>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</si>
  <si>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</si>
  <si>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</si>
  <si>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</si>
  <si>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</si>
  <si>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</si>
  <si>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</si>
  <si>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</si>
  <si>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</si>
  <si>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</si>
  <si>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</si>
  <si>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</si>
  <si>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</si>
  <si>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</si>
  <si>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</si>
  <si>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</si>
  <si>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</si>
  <si>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</si>
  <si>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</si>
  <si>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</si>
  <si>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</si>
  <si>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</si>
  <si>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</si>
  <si>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</si>
  <si>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</si>
  <si>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</si>
  <si>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</si>
  <si>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</si>
  <si>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</si>
  <si>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</si>
  <si>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</si>
  <si>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</si>
  <si>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</si>
  <si>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</si>
  <si>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</si>
  <si>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</si>
  <si>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</si>
  <si>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</si>
  <si>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</si>
  <si>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</si>
  <si>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</si>
  <si>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</si>
  <si>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</si>
  <si>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</si>
  <si>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</si>
  <si>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</si>
  <si>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</si>
  <si>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</si>
  <si>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</si>
  <si>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</si>
  <si>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</si>
  <si>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</si>
  <si>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</si>
  <si>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</si>
  <si>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</si>
  <si>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</si>
  <si>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</si>
  <si>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</si>
  <si>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</si>
  <si>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</si>
  <si>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</si>
  <si>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</si>
  <si>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</si>
  <si>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</si>
  <si>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</si>
  <si>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</si>
  <si>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</si>
  <si>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</si>
  <si>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</si>
  <si>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</si>
  <si>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</si>
  <si>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</si>
  <si>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</si>
  <si>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</si>
  <si>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</si>
  <si>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</si>
  <si>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</si>
  <si>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</si>
  <si>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</si>
  <si>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</si>
  <si>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</si>
  <si>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</si>
  <si>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</si>
  <si>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</si>
  <si>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</si>
  <si>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</si>
  <si>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</si>
  <si>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</si>
  <si>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</si>
  <si>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</si>
  <si>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</si>
  <si>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</si>
  <si>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</si>
  <si>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</si>
  <si>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</si>
  <si>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</si>
  <si>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</si>
  <si>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</si>
  <si>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</si>
  <si>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</si>
  <si>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</si>
  <si>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</si>
  <si>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</si>
  <si>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</si>
  <si>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</si>
  <si>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</si>
  <si>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</si>
  <si>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</si>
  <si>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</si>
  <si>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</si>
  <si>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</si>
  <si>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</si>
  <si>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</si>
  <si>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</si>
  <si>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</si>
  <si>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</si>
  <si>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</si>
  <si>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</si>
  <si>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</si>
  <si>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</si>
  <si>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</si>
  <si>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</si>
  <si>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</si>
  <si>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</si>
  <si>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</si>
  <si>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</si>
  <si>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</si>
  <si>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</si>
  <si>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</si>
  <si>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</si>
  <si>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</si>
  <si>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</si>
  <si>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</si>
  <si>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</si>
  <si>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</si>
  <si>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</si>
  <si>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</si>
  <si>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</si>
  <si>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</si>
  <si>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</si>
  <si>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</si>
  <si>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</si>
  <si>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</si>
  <si>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</si>
  <si>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</si>
  <si>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</si>
  <si>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</si>
  <si>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</si>
  <si>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</si>
  <si>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</si>
  <si>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</si>
  <si>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</si>
  <si>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</si>
  <si>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</si>
  <si>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</si>
  <si>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</si>
  <si>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</si>
  <si>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</si>
  <si>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</si>
  <si>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</si>
  <si>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</si>
  <si>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</si>
  <si>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</si>
  <si>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</si>
  <si>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</si>
  <si>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</si>
  <si>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</si>
  <si>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</si>
  <si>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</si>
  <si>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</si>
  <si>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</si>
  <si>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</si>
  <si>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</si>
  <si>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</si>
  <si>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</si>
  <si>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</si>
  <si>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</si>
  <si>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</si>
  <si>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</si>
  <si>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</si>
  <si>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</si>
  <si>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</si>
  <si>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</si>
  <si>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</si>
  <si>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</si>
  <si>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</si>
  <si>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</si>
  <si>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</si>
  <si>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</si>
  <si>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</si>
  <si>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</si>
  <si>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</si>
  <si>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</si>
  <si>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</si>
  <si>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</si>
  <si>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</si>
  <si>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</si>
  <si>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</si>
  <si>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</si>
  <si>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</si>
  <si>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</si>
  <si>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</si>
  <si>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</si>
  <si>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</si>
  <si>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</si>
  <si>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</si>
  <si>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</si>
  <si>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</si>
  <si>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</si>
  <si>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</si>
  <si>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</si>
  <si>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</si>
  <si>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</si>
  <si>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</si>
  <si>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</si>
  <si>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</si>
  <si>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</si>
  <si>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</si>
  <si>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</si>
  <si>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</si>
  <si>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</si>
  <si>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</si>
  <si>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</si>
  <si>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</si>
  <si>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</si>
  <si>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</si>
  <si>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</si>
  <si>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</si>
  <si>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</si>
  <si>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</si>
  <si>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</si>
  <si>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</si>
  <si>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</si>
  <si>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</si>
  <si>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</si>
  <si>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</si>
  <si>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</si>
  <si>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</si>
  <si>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</si>
  <si>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</si>
  <si>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</si>
  <si>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</si>
  <si>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</si>
  <si>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</si>
  <si>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</si>
  <si>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</si>
  <si>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</si>
  <si>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</si>
  <si>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</si>
  <si>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</si>
  <si>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</si>
  <si>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</si>
  <si>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</si>
  <si>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</si>
  <si>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</si>
  <si>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</si>
  <si>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</si>
  <si>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</si>
  <si>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</si>
  <si>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</si>
  <si>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</si>
  <si>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</si>
  <si>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</si>
  <si>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</si>
  <si>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</si>
  <si>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</si>
  <si>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</si>
  <si>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</si>
  <si>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</si>
  <si>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</si>
  <si>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</si>
  <si>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</si>
  <si>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</si>
  <si>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</si>
  <si>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</si>
  <si>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</si>
  <si>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</si>
  <si>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</si>
  <si>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</si>
  <si>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</si>
  <si>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</si>
  <si>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</si>
  <si>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</si>
  <si>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</si>
  <si>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</si>
  <si>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</si>
  <si>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</si>
  <si>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</si>
  <si>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</si>
  <si>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</si>
  <si>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</si>
  <si>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</si>
  <si>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</si>
  <si>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</si>
  <si>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</si>
  <si>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</si>
  <si>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</si>
  <si>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</si>
  <si>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</si>
  <si>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</si>
  <si>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</si>
  <si>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</si>
  <si>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</si>
  <si>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</si>
  <si>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</si>
  <si>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</si>
  <si>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</si>
  <si>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</si>
  <si>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</si>
  <si>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</si>
  <si>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</si>
  <si>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</si>
  <si>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</si>
  <si>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</si>
  <si>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</si>
  <si>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</si>
  <si>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</si>
  <si>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</si>
  <si>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</si>
  <si>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</si>
  <si>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</si>
  <si>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</si>
  <si>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</si>
  <si>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</si>
  <si>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</si>
  <si>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</si>
  <si>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</si>
  <si>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</si>
  <si>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</si>
  <si>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</si>
  <si>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</si>
  <si>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</si>
  <si>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</si>
  <si>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</si>
  <si>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</si>
  <si>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</si>
  <si>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</si>
  <si>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</si>
  <si>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</si>
  <si>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</si>
  <si>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</si>
  <si>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</si>
  <si>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</si>
  <si>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</si>
  <si>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</si>
  <si>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</si>
  <si>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</si>
  <si>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</si>
  <si>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</si>
  <si>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</si>
  <si>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</si>
  <si>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</si>
  <si>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</si>
  <si>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</si>
  <si>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</si>
  <si>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</si>
  <si>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</si>
  <si>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</si>
  <si>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</si>
  <si>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</si>
  <si>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</si>
  <si>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</si>
  <si>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</si>
  <si>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</si>
  <si>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</si>
  <si>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</si>
  <si>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</si>
  <si>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</si>
  <si>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</si>
  <si>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</si>
  <si>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</si>
  <si>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</si>
  <si>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</si>
  <si>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</si>
  <si>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</si>
  <si>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</si>
  <si>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</si>
  <si>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</si>
  <si>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</si>
  <si>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</si>
  <si>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</si>
  <si>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</si>
  <si>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</si>
  <si>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</si>
  <si>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</si>
  <si>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</si>
  <si>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</si>
  <si>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</si>
  <si>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</si>
  <si>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</si>
  <si>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</si>
  <si>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</si>
  <si>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</si>
  <si>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</si>
  <si>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</si>
  <si>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</si>
  <si>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</si>
  <si>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</si>
  <si>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</si>
  <si>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</si>
  <si>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</si>
  <si>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</si>
  <si>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</si>
  <si>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</si>
  <si>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</si>
  <si>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</si>
  <si>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</si>
  <si>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</si>
  <si>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</si>
  <si>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</si>
  <si>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</si>
  <si>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</si>
  <si>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</si>
  <si>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</si>
  <si>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</si>
  <si>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</si>
  <si>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</si>
  <si>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</si>
  <si>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</si>
  <si>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</si>
  <si>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</si>
  <si>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</si>
  <si>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</si>
  <si>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</si>
  <si>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</si>
  <si>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</si>
  <si>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</si>
  <si>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</si>
  <si>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</si>
  <si>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</si>
  <si>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</si>
  <si>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</si>
  <si>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</si>
  <si>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</si>
  <si>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</si>
  <si>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</si>
  <si>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</si>
  <si>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</si>
  <si>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</si>
  <si>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</si>
  <si>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</si>
  <si>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</si>
  <si>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</si>
  <si>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</si>
  <si>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</si>
  <si>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</si>
  <si>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</si>
  <si>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</si>
  <si>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</si>
  <si>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</si>
  <si>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</si>
  <si>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</si>
  <si>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</si>
  <si>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</si>
  <si>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</si>
  <si>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</si>
  <si>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</si>
  <si>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</si>
  <si>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</si>
  <si>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</si>
  <si>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</si>
  <si>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</si>
  <si>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</si>
  <si>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</si>
  <si>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</si>
  <si>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</si>
  <si>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</si>
  <si>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</si>
  <si>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</si>
  <si>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</si>
  <si>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</si>
  <si>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</si>
  <si>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</si>
  <si>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</si>
  <si>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</si>
  <si>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</si>
  <si>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</si>
  <si>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</si>
  <si>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</si>
  <si>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</si>
  <si>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</si>
  <si>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</si>
  <si>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</si>
  <si>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</si>
  <si>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</si>
  <si>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</si>
  <si>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</si>
  <si>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</si>
  <si>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</si>
  <si>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</si>
  <si>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</si>
  <si>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</si>
  <si>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</si>
  <si>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</si>
  <si>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</si>
  <si>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</si>
  <si>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</si>
  <si>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</si>
  <si>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</si>
  <si>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</si>
  <si>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</si>
  <si>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</si>
  <si>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</si>
  <si>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</si>
  <si>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</si>
  <si>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</si>
  <si>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</si>
  <si>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</si>
  <si>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</si>
  <si>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</si>
  <si>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</si>
  <si>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</si>
  <si>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</si>
  <si>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</si>
  <si>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</si>
  <si>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</si>
  <si>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</si>
  <si>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</si>
  <si>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</si>
  <si>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</si>
  <si>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</si>
  <si>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</si>
  <si>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</si>
  <si>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</si>
  <si>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</si>
  <si>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</si>
  <si>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</si>
  <si>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</si>
  <si>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</si>
  <si>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</si>
  <si>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</si>
  <si>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</si>
  <si>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</si>
  <si>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</si>
  <si>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</si>
  <si>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</si>
  <si>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</si>
  <si>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</si>
  <si>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</si>
  <si>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</si>
  <si>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</si>
  <si>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</si>
  <si>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</si>
  <si>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</si>
  <si>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</si>
  <si>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</si>
  <si>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</si>
  <si>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</si>
  <si>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</si>
  <si>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</si>
  <si>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</si>
  <si>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</si>
  <si>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</si>
  <si>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</si>
  <si>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</si>
  <si>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</si>
  <si>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</si>
  <si>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</si>
  <si>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</si>
  <si>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</si>
  <si>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</si>
  <si>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</si>
  <si>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</si>
  <si>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</si>
  <si>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</si>
  <si>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</si>
  <si>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</si>
  <si>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</si>
  <si>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</si>
  <si>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</si>
  <si>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</si>
  <si>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</si>
  <si>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</si>
  <si>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</si>
  <si>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</si>
  <si>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</si>
  <si>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</si>
  <si>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</si>
  <si>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</si>
  <si>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</si>
  <si>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</si>
  <si>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</si>
  <si>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</si>
  <si>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</si>
  <si>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</si>
  <si>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</si>
  <si>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</si>
  <si>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</si>
  <si>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</si>
  <si>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</si>
  <si>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</si>
  <si>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</si>
  <si>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</si>
  <si>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</si>
  <si>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</si>
  <si>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</si>
  <si>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</si>
  <si>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</si>
  <si>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</si>
  <si>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</si>
  <si>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</si>
  <si>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</si>
  <si>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</si>
  <si>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</si>
  <si>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</si>
  <si>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</si>
  <si>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</si>
  <si>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</si>
  <si>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</si>
  <si>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</si>
  <si>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</si>
  <si>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</si>
  <si>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</si>
  <si>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</si>
  <si>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</si>
  <si>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</si>
  <si>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</si>
  <si>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</si>
  <si>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</si>
  <si>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</si>
  <si>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</si>
  <si>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</si>
  <si>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</si>
  <si>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</si>
  <si>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</si>
  <si>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</si>
  <si>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</si>
  <si>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</si>
  <si>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</si>
  <si>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</si>
  <si>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</si>
  <si>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</si>
  <si>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</si>
  <si>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</si>
  <si>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</si>
  <si>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</si>
  <si>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</si>
  <si>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</si>
  <si>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</si>
  <si>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</si>
  <si>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</si>
  <si>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</si>
  <si>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</si>
  <si>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</si>
  <si>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</si>
  <si>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</si>
  <si>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</si>
  <si>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</si>
  <si>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</si>
  <si>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</si>
  <si>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</si>
  <si>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</si>
  <si>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</si>
  <si>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</si>
  <si>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</si>
  <si>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</si>
  <si>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</si>
  <si>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</si>
  <si>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</si>
  <si>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</si>
  <si>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</si>
  <si>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</si>
  <si>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</si>
  <si>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</si>
  <si>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</si>
  <si>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</si>
  <si>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</si>
  <si>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</si>
  <si>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</si>
  <si>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</si>
  <si>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</si>
  <si>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</si>
  <si>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</si>
  <si>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</si>
  <si>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</si>
  <si>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</si>
  <si>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</si>
  <si>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</si>
  <si>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</si>
  <si>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</si>
  <si>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</si>
  <si>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</si>
  <si>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</si>
  <si>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</si>
  <si>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</si>
  <si>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</si>
  <si>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</si>
  <si>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</si>
  <si>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</si>
  <si>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</si>
  <si>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</si>
  <si>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</si>
  <si>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</si>
  <si>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</si>
  <si>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</si>
  <si>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</si>
  <si>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</si>
  <si>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</si>
  <si>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</si>
  <si>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</si>
  <si>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</si>
  <si>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</si>
  <si>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</si>
  <si>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</si>
  <si>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</si>
  <si>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</si>
  <si>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</si>
  <si>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</si>
  <si>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</si>
  <si>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</si>
  <si>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</si>
  <si>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</si>
  <si>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</si>
  <si>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</si>
  <si>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</si>
  <si>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</si>
  <si>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</si>
  <si>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</si>
  <si>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</si>
  <si>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</si>
  <si>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</si>
  <si>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</si>
  <si>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</si>
  <si>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</si>
  <si>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</si>
  <si>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</si>
  <si>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</si>
  <si>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</si>
  <si>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</si>
  <si>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</si>
  <si>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</si>
  <si>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</si>
  <si>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</si>
  <si>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</si>
  <si>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</si>
  <si>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</si>
  <si>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</si>
  <si>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</si>
  <si>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</si>
  <si>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</si>
  <si>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</si>
  <si>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</si>
  <si>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</si>
  <si>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</si>
  <si>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</si>
  <si>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</si>
  <si>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</si>
  <si>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</si>
  <si>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</si>
  <si>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</si>
  <si>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</si>
  <si>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</si>
  <si>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</si>
  <si>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</si>
  <si>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</si>
  <si>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</si>
  <si>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</si>
  <si>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</si>
  <si>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</si>
  <si>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</si>
  <si>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</si>
  <si>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</si>
  <si>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</si>
  <si>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</si>
  <si>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</si>
  <si>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</si>
  <si>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</si>
  <si>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</si>
  <si>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</si>
  <si>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</si>
  <si>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</si>
  <si>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</si>
  <si>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</si>
  <si>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</si>
  <si>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</si>
  <si>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</si>
  <si>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</si>
  <si>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</si>
  <si>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</si>
  <si>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</si>
  <si>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</si>
  <si>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</si>
  <si>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</si>
  <si>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</si>
  <si>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</si>
  <si>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</si>
  <si>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</si>
  <si>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</si>
  <si>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</si>
  <si>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</si>
  <si>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</si>
  <si>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</si>
  <si>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</si>
  <si>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</si>
  <si>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</si>
  <si>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</si>
  <si>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</si>
  <si>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</si>
  <si>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</si>
  <si>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</si>
  <si>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</si>
  <si>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</si>
  <si>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</si>
  <si>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</si>
  <si>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</si>
  <si>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</si>
  <si>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</si>
  <si>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</si>
  <si>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</si>
  <si>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</si>
  <si>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</si>
  <si>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</si>
  <si>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</si>
  <si>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</si>
  <si>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</si>
  <si>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</si>
  <si>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</si>
  <si>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</si>
  <si>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</si>
  <si>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</si>
  <si>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</si>
  <si>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</si>
  <si>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</si>
  <si>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</si>
  <si>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</si>
  <si>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</si>
  <si>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</si>
  <si>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</si>
  <si>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</si>
  <si>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</si>
  <si>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</si>
  <si>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</si>
  <si>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</si>
  <si>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</si>
  <si>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</si>
  <si>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</si>
  <si>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</si>
  <si>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</si>
  <si>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</si>
  <si>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</si>
  <si>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</si>
  <si>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</si>
  <si>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</si>
  <si>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</si>
  <si>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</si>
  <si>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</si>
  <si>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</si>
  <si>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</si>
  <si>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</si>
  <si>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</si>
  <si>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</si>
  <si>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</si>
  <si>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</si>
  <si>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</si>
  <si>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</si>
  <si>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</si>
  <si>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</si>
  <si>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</si>
  <si>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</si>
  <si>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</si>
  <si>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</si>
  <si>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</si>
  <si>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</si>
  <si>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</si>
  <si>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</si>
  <si>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</si>
  <si>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</si>
  <si>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</si>
  <si>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</si>
  <si>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</si>
  <si>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</si>
  <si>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</si>
  <si>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</si>
  <si>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</si>
  <si>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</si>
  <si>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</si>
  <si>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</si>
  <si>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</si>
  <si>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</si>
  <si>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</si>
  <si>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</si>
  <si>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</si>
  <si>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</si>
  <si>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</si>
  <si>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</si>
  <si>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</si>
  <si>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</si>
  <si>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</si>
  <si>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</si>
  <si>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</si>
  <si>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</si>
  <si>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</si>
  <si>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</si>
  <si>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</si>
  <si>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</si>
  <si>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</si>
  <si>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</si>
  <si>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</si>
  <si>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</si>
  <si>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</si>
  <si>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</si>
  <si>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</si>
  <si>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</si>
  <si>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</si>
  <si>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</si>
  <si>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</si>
  <si>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</si>
  <si>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</si>
  <si>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</si>
  <si>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</si>
  <si>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</si>
  <si>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</si>
  <si>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</si>
  <si>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</si>
  <si>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</si>
  <si>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</si>
  <si>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</si>
  <si>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</si>
  <si>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</si>
  <si>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</si>
  <si>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</si>
  <si>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</si>
  <si>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</si>
  <si>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</si>
  <si>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</si>
  <si>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</si>
  <si>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</si>
  <si>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</si>
  <si>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</si>
  <si>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</si>
  <si>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</si>
  <si>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</si>
  <si>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</si>
  <si>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</si>
  <si>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</si>
  <si>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</si>
  <si>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</si>
  <si>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</si>
  <si>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</si>
  <si>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</si>
  <si>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</si>
  <si>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</si>
  <si>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</si>
  <si>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</si>
  <si>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</si>
  <si>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</si>
  <si>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</si>
  <si>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</si>
  <si>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</si>
  <si>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</si>
  <si>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</si>
  <si>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</si>
  <si>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</si>
  <si>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</si>
  <si>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</si>
  <si>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</si>
  <si>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</si>
  <si>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</si>
  <si>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</si>
  <si>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</si>
  <si>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</si>
  <si>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</si>
  <si>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</si>
  <si>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</si>
  <si>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</si>
  <si>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</si>
  <si>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</si>
  <si>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</si>
  <si>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</si>
  <si>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</si>
  <si>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</si>
  <si>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</si>
  <si>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</si>
  <si>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</si>
  <si>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</si>
  <si>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</si>
  <si>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</si>
  <si>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</si>
  <si>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</si>
  <si>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</si>
  <si>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</si>
  <si>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</si>
  <si>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</si>
  <si>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</si>
  <si>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</si>
  <si>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</si>
  <si>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</si>
  <si>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</si>
  <si>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</si>
  <si>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</si>
  <si>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</si>
  <si>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</si>
  <si>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</si>
  <si>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</si>
  <si>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</si>
  <si>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</si>
  <si>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</si>
  <si>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</si>
  <si>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</si>
  <si>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</si>
  <si>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</si>
  <si>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</si>
  <si>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</si>
  <si>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</si>
  <si>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</si>
  <si>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</si>
  <si>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</si>
  <si>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</si>
  <si>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</si>
  <si>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</si>
  <si>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</si>
  <si>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</si>
  <si>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</si>
  <si>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</si>
  <si>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</si>
  <si>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</si>
  <si>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</si>
  <si>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</si>
  <si>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</si>
  <si>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</si>
  <si>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</si>
  <si>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</si>
  <si>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</si>
  <si>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</si>
  <si>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</si>
  <si>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</si>
  <si>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</si>
  <si>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</si>
  <si>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</si>
  <si>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</si>
  <si>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</si>
  <si>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</si>
  <si>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</si>
  <si>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</si>
  <si>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</si>
  <si>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</si>
  <si>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</si>
  <si>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</si>
  <si>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</si>
  <si>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</si>
  <si>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</si>
  <si>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</si>
  <si>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</si>
  <si>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</si>
  <si>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</si>
  <si>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</si>
  <si>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</si>
  <si>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</si>
  <si>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</si>
  <si>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</si>
  <si>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</si>
  <si>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</si>
  <si>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</si>
  <si>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</si>
  <si>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</si>
  <si>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</si>
  <si>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</si>
  <si>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</si>
  <si>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</si>
  <si>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</si>
  <si>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</si>
  <si>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</si>
  <si>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</si>
  <si>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</si>
  <si>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</si>
  <si>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</si>
  <si>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</si>
  <si>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</si>
  <si>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</si>
  <si>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</si>
  <si>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</si>
  <si>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</si>
  <si>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</si>
  <si>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</si>
  <si>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</si>
  <si>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</si>
  <si>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</si>
  <si>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</si>
  <si>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</si>
  <si>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</si>
  <si>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</si>
  <si>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</si>
  <si>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</si>
  <si>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</si>
  <si>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</si>
  <si>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</si>
  <si>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</si>
  <si>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</si>
  <si>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</si>
  <si>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</si>
  <si>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</si>
  <si>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</si>
  <si>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</si>
  <si>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</si>
  <si>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</si>
  <si>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</si>
  <si>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</si>
  <si>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</si>
  <si>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</si>
  <si>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</si>
  <si>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</si>
  <si>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</si>
  <si>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</si>
  <si>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</si>
  <si>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</si>
  <si>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</si>
  <si>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</si>
  <si>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</si>
  <si>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</si>
  <si>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</si>
  <si>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</si>
  <si>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</si>
  <si>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</si>
  <si>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</si>
  <si>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</si>
  <si>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</si>
  <si>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</si>
  <si>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</si>
  <si>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</si>
  <si>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</si>
  <si>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</si>
  <si>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</si>
  <si>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</si>
  <si>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</si>
  <si>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</si>
  <si>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</si>
  <si>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</si>
  <si>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</si>
  <si>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</si>
  <si>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</si>
  <si>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</si>
  <si>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</si>
  <si>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</si>
  <si>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</si>
  <si>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</si>
  <si>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</si>
  <si>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</si>
  <si>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</si>
  <si>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</si>
  <si>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</si>
  <si>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</si>
  <si>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</si>
  <si>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</si>
  <si>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</si>
  <si>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</si>
  <si>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</si>
  <si>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</si>
  <si>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</si>
  <si>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</si>
  <si>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</si>
  <si>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</si>
  <si>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</si>
  <si>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</si>
  <si>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</si>
  <si>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</si>
  <si>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</si>
  <si>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</si>
  <si>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</si>
  <si>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</si>
  <si>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</si>
  <si>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</si>
  <si>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</si>
  <si>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</si>
  <si>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</si>
  <si>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</si>
  <si>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</si>
  <si>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</si>
  <si>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</si>
  <si>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</si>
  <si>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</si>
  <si>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</si>
  <si>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</si>
  <si>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</si>
  <si>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</si>
  <si>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</si>
  <si>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</si>
  <si>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</si>
  <si>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</si>
  <si>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</si>
  <si>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</si>
  <si>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</si>
  <si>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</si>
  <si>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</si>
  <si>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</si>
  <si>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</si>
  <si>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</si>
  <si>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</si>
  <si>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</si>
  <si>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</si>
  <si>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</si>
  <si>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</si>
  <si>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</si>
  <si>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</si>
  <si>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</si>
  <si>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</si>
  <si>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</si>
  <si>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</si>
  <si>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</si>
  <si>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</si>
  <si>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</si>
  <si>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</si>
  <si>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</si>
  <si>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</si>
  <si>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</si>
  <si>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</si>
  <si>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</si>
  <si>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</si>
  <si>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</si>
  <si>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</si>
  <si>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</si>
  <si>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</si>
  <si>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</si>
  <si>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</si>
  <si>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</si>
  <si>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</si>
  <si>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</si>
  <si>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</si>
  <si>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</si>
  <si>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</si>
  <si>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</si>
  <si>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</si>
  <si>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</si>
  <si>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</si>
  <si>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</si>
  <si>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</si>
  <si>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</si>
  <si>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</si>
  <si>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</si>
  <si>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</si>
  <si>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</si>
  <si>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</si>
  <si>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</si>
  <si>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</si>
  <si>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</si>
  <si>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</si>
  <si>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</si>
  <si>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</si>
  <si>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</si>
  <si>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</si>
  <si>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</si>
  <si>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</si>
  <si>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</si>
  <si>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</si>
  <si>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</si>
  <si>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</si>
  <si>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</si>
  <si>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</si>
  <si>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</si>
  <si>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</si>
  <si>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</si>
  <si>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</si>
  <si>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</si>
  <si>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</si>
  <si>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</si>
  <si>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</si>
  <si>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</si>
  <si>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</si>
  <si>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</si>
  <si>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</si>
  <si>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</si>
  <si>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</si>
  <si>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</si>
  <si>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</si>
  <si>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</si>
  <si>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</si>
  <si>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</si>
  <si>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</si>
  <si>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</si>
  <si>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</si>
  <si>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</si>
  <si>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</si>
  <si>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</si>
  <si>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</si>
  <si>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</si>
  <si>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</si>
  <si>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</si>
  <si>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</si>
  <si>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</si>
  <si>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</si>
  <si>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</si>
  <si>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</si>
  <si>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</si>
  <si>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</si>
  <si>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</si>
  <si>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</si>
  <si>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</si>
  <si>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</si>
  <si>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</si>
  <si>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</si>
  <si>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</si>
  <si>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</si>
  <si>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</si>
  <si>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</si>
  <si>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</si>
  <si>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</si>
  <si>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</si>
  <si>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</si>
  <si>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</si>
  <si>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</si>
  <si>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</si>
  <si>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</si>
  <si>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</si>
  <si>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</si>
  <si>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</si>
  <si>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</si>
  <si>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</si>
  <si>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</si>
  <si>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</si>
  <si>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</si>
  <si>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</si>
  <si>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</si>
  <si>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</si>
  <si>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</si>
  <si>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</si>
  <si>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</si>
  <si>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</si>
  <si>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</si>
  <si>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</si>
  <si>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</si>
  <si>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</si>
  <si>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</si>
  <si>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</si>
  <si>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</si>
  <si>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</si>
  <si>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</si>
  <si>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</si>
  <si>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</si>
  <si>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</si>
  <si>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</si>
  <si>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</si>
  <si>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</si>
  <si>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</si>
  <si>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</si>
  <si>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</si>
  <si>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</si>
  <si>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</si>
  <si>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</si>
  <si>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</si>
  <si>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</si>
  <si>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</si>
  <si>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</si>
  <si>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</si>
  <si>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</si>
  <si>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</si>
  <si>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</si>
  <si>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</si>
  <si>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</si>
  <si>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</si>
  <si>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</si>
  <si>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</si>
  <si>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</si>
  <si>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</si>
  <si>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</si>
  <si>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</si>
  <si>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</si>
  <si>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</si>
  <si>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</si>
  <si>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</si>
  <si>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</si>
  <si>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</si>
  <si>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</si>
  <si>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</si>
  <si>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</si>
  <si>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</si>
  <si>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</si>
  <si>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</si>
  <si>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</si>
  <si>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</si>
  <si>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</si>
  <si>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</si>
  <si>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</si>
  <si>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</si>
  <si>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</si>
  <si>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</si>
  <si>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</si>
  <si>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</si>
  <si>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</si>
  <si>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</si>
  <si>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</si>
  <si>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</si>
  <si>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</si>
  <si>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</si>
  <si>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</si>
  <si>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</si>
  <si>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</si>
  <si>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</si>
  <si>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</si>
  <si>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</si>
  <si>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</si>
  <si>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</si>
  <si>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</si>
  <si>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</si>
  <si>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</si>
  <si>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</si>
  <si>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</si>
  <si>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</si>
  <si>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</si>
  <si>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</si>
  <si>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</si>
  <si>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</si>
  <si>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</si>
  <si>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</si>
  <si>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</si>
  <si>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</si>
  <si>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</si>
  <si>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</si>
  <si>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</si>
  <si>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</si>
  <si>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</si>
  <si>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</si>
  <si>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</si>
  <si>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</si>
  <si>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</si>
  <si>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</si>
  <si>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</si>
  <si>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</si>
  <si>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</si>
  <si>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</si>
  <si>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</si>
  <si>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</si>
  <si>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</si>
  <si>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</si>
  <si>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</si>
  <si>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</si>
  <si>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</si>
  <si>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</si>
  <si>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</si>
  <si>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</si>
  <si>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</si>
  <si>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</si>
  <si>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</si>
  <si>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</si>
  <si>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</si>
  <si>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</si>
  <si>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</si>
  <si>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</si>
  <si>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</si>
  <si>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</si>
  <si>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</si>
  <si>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</si>
  <si>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</si>
  <si>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</si>
  <si>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</si>
  <si>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</si>
  <si>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</si>
  <si>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</si>
  <si>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</si>
  <si>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</si>
  <si>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</si>
  <si>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</si>
  <si>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</si>
  <si>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</si>
  <si>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</si>
  <si>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</si>
  <si>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</si>
  <si>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</si>
  <si>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</si>
  <si>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</si>
  <si>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</si>
  <si>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</si>
  <si>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</si>
  <si>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</si>
  <si>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</si>
  <si>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</si>
  <si>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</si>
  <si>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</si>
  <si>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</si>
  <si>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</si>
  <si>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</si>
  <si>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</si>
  <si>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</si>
  <si>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</si>
  <si>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</si>
  <si>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</si>
  <si>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</si>
  <si>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</si>
  <si>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</si>
  <si>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</si>
  <si>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</si>
  <si>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</si>
  <si>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</si>
  <si>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</si>
  <si>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</si>
  <si>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</si>
  <si>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</si>
  <si>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</si>
  <si>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</si>
  <si>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</si>
  <si>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</si>
  <si>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</si>
  <si>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</si>
  <si>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</si>
  <si>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</si>
  <si>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</si>
  <si>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</si>
  <si>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</si>
  <si>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</si>
  <si>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</si>
  <si>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</si>
  <si>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</si>
  <si>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</si>
  <si>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</si>
  <si>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</si>
  <si>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</si>
  <si>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</si>
  <si>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</si>
  <si>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</si>
  <si>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</si>
  <si>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</si>
  <si>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</si>
  <si>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</si>
  <si>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</si>
  <si>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</si>
  <si>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</si>
  <si>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</si>
  <si>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</si>
  <si>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</si>
  <si>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</si>
  <si>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</si>
  <si>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</si>
  <si>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</si>
  <si>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</si>
  <si>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</si>
  <si>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</si>
  <si>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</si>
  <si>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</si>
  <si>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</si>
  <si>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</si>
  <si>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</si>
  <si>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</si>
  <si>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</si>
  <si>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</si>
  <si>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</si>
  <si>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</si>
  <si>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</si>
  <si>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</si>
  <si>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</si>
  <si>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</si>
  <si>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</si>
  <si>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</si>
  <si>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</si>
  <si>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</si>
  <si>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</si>
  <si>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</si>
  <si>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</si>
  <si>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</si>
  <si>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</si>
  <si>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</si>
  <si>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</si>
  <si>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</si>
  <si>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</si>
  <si>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</si>
  <si>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</si>
  <si>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</si>
  <si>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</si>
  <si>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</si>
  <si>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</si>
  <si>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</si>
  <si>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</si>
  <si>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</si>
  <si>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</si>
  <si>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</si>
  <si>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</si>
  <si>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</si>
  <si>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</si>
  <si>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</si>
  <si>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</si>
  <si>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</si>
  <si>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</si>
  <si>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</si>
  <si>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</si>
  <si>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</si>
  <si>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</si>
  <si>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</si>
  <si>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</si>
  <si>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</si>
  <si>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</si>
  <si>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</si>
  <si>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</si>
  <si>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</si>
  <si>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</si>
  <si>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</si>
  <si>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</si>
  <si>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</si>
  <si>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</si>
  <si>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</si>
  <si>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</si>
  <si>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</si>
  <si>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</si>
  <si>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</si>
  <si>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</si>
  <si>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</si>
  <si>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</si>
  <si>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</si>
  <si>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</si>
  <si>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</si>
  <si>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</si>
  <si>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</si>
  <si>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</si>
  <si>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</si>
  <si>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</si>
  <si>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</si>
  <si>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</si>
  <si>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</si>
  <si>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</si>
  <si>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</si>
  <si>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</si>
  <si>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</si>
  <si>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</si>
  <si>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</si>
  <si>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</si>
  <si>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</si>
  <si>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</si>
  <si>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</si>
  <si>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</si>
  <si>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</si>
  <si>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</si>
  <si>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</si>
  <si>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</si>
  <si>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</si>
  <si>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</si>
  <si>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</si>
  <si>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</si>
  <si>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</si>
  <si>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</si>
  <si>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</si>
  <si>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</si>
  <si>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</si>
  <si>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</si>
  <si>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</si>
  <si>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</si>
  <si>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</si>
  <si>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</si>
  <si>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</si>
  <si>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</si>
  <si>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</si>
  <si>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</si>
  <si>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</si>
  <si>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</si>
  <si>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</si>
  <si>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</si>
  <si>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</si>
  <si>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</si>
  <si>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</si>
  <si>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</si>
  <si>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</si>
  <si>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</si>
  <si>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</si>
  <si>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</si>
  <si>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</si>
  <si>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</si>
  <si>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</si>
  <si>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</si>
  <si>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</si>
  <si>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</si>
  <si>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</si>
  <si>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</si>
  <si>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</si>
  <si>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</si>
  <si>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</si>
  <si>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</si>
  <si>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</si>
  <si>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</si>
  <si>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</si>
  <si>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</si>
  <si>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</si>
  <si>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</si>
  <si>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</si>
  <si>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</si>
  <si>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</si>
  <si>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</si>
  <si>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</si>
  <si>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</si>
  <si>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</si>
  <si>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</si>
  <si>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</si>
  <si>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</si>
  <si>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</si>
  <si>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</si>
  <si>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</si>
  <si>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</si>
  <si>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</si>
  <si>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</si>
  <si>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</si>
  <si>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</si>
  <si>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</si>
  <si>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</si>
  <si>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</si>
  <si>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</si>
  <si>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</si>
  <si>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</si>
  <si>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</si>
  <si>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</si>
  <si>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</si>
  <si>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</si>
  <si>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</si>
  <si>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</si>
  <si>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</si>
  <si>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</si>
  <si>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</si>
  <si>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</si>
  <si>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</si>
  <si>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</si>
  <si>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</si>
  <si>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</si>
  <si>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</si>
  <si>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</si>
  <si>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</si>
  <si>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</si>
  <si>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</si>
  <si>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</si>
  <si>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</si>
  <si>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</si>
  <si>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</si>
  <si>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</si>
  <si>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</si>
  <si>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</si>
  <si>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</si>
  <si>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</si>
  <si>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</si>
  <si>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</si>
  <si>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</si>
  <si>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</si>
  <si>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</si>
  <si>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</si>
  <si>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</si>
  <si>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</si>
  <si>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</si>
  <si>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</si>
  <si>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</si>
  <si>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</si>
  <si>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</si>
  <si>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</si>
  <si>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</si>
  <si>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</si>
  <si>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</si>
  <si>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</si>
  <si>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</si>
  <si>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</si>
  <si>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</si>
  <si>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</si>
  <si>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</si>
  <si>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</si>
  <si>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</si>
  <si>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</si>
  <si>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</si>
  <si>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</si>
  <si>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</si>
  <si>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</si>
  <si>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</si>
  <si>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</si>
  <si>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</si>
  <si>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</si>
  <si>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</si>
  <si>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</si>
  <si>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</si>
  <si>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</si>
  <si>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</si>
  <si>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</si>
  <si>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</si>
  <si>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</si>
  <si>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</si>
  <si>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</si>
  <si>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</si>
  <si>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</si>
  <si>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</si>
  <si>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</si>
  <si>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</si>
  <si>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</si>
  <si>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</si>
  <si>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</si>
  <si>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</si>
  <si>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</si>
  <si>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</si>
  <si>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</si>
  <si>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</si>
  <si>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</si>
  <si>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</si>
  <si>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</si>
  <si>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</si>
  <si>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</si>
  <si>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</si>
  <si>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</si>
  <si>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</si>
  <si>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</si>
  <si>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</si>
  <si>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</si>
  <si>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</si>
  <si>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</si>
  <si>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</si>
  <si>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</si>
  <si>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</si>
  <si>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</si>
  <si>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</si>
  <si>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</si>
  <si>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</si>
  <si>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</si>
  <si>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</si>
  <si>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</si>
  <si>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</si>
  <si>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</si>
  <si>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</si>
  <si>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</si>
  <si>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</si>
  <si>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</si>
  <si>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</si>
  <si>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</si>
  <si>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</si>
  <si>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</si>
  <si>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</si>
  <si>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</si>
  <si>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</si>
  <si>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</si>
  <si>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</si>
  <si>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</si>
  <si>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</si>
  <si>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</si>
  <si>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</si>
  <si>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</si>
  <si>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</si>
  <si>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</si>
  <si>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</si>
  <si>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</si>
  <si>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</si>
  <si>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</si>
  <si>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</si>
  <si>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</si>
  <si>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</si>
  <si>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</si>
  <si>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</si>
  <si>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</si>
  <si>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</si>
  <si>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</si>
  <si>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</si>
  <si>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</si>
  <si>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</si>
  <si>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</si>
  <si>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</si>
  <si>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</si>
  <si>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</si>
  <si>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</si>
  <si>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</si>
  <si>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</si>
  <si>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</si>
  <si>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</si>
  <si>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</si>
  <si>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</si>
  <si>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</si>
  <si>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</si>
  <si>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</si>
  <si>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</si>
  <si>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</si>
  <si>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</si>
  <si>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</si>
  <si>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</si>
  <si>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</si>
  <si>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</si>
  <si>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</si>
  <si>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</si>
  <si>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</si>
  <si>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</si>
  <si>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</si>
  <si>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</si>
  <si>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</si>
  <si>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</si>
  <si>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</si>
  <si>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</si>
  <si>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</si>
  <si>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</si>
  <si>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</si>
  <si>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</si>
  <si>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</si>
  <si>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</si>
  <si>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</si>
  <si>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</si>
  <si>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</si>
  <si>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</si>
  <si>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</si>
  <si>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</si>
  <si>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</si>
  <si>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</si>
  <si>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</si>
  <si>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</si>
  <si>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</si>
  <si>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</si>
  <si>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</si>
  <si>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</si>
  <si>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</si>
  <si>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</si>
  <si>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</si>
  <si>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</si>
  <si>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</si>
  <si>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</si>
  <si>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</si>
  <si>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</si>
  <si>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</si>
  <si>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</si>
  <si>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</si>
  <si>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</si>
  <si>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</si>
  <si>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</si>
  <si>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</si>
  <si>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</si>
  <si>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</si>
  <si>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</si>
  <si>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</si>
  <si>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</si>
  <si>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</si>
  <si>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</si>
  <si>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</si>
  <si>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</si>
  <si>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</si>
  <si>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</si>
  <si>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</si>
  <si>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</si>
  <si>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</si>
  <si>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</si>
  <si>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</si>
  <si>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</si>
  <si>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</si>
  <si>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</si>
  <si>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</si>
  <si>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</si>
  <si>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</si>
  <si>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</si>
  <si>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</si>
  <si>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</si>
  <si>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</si>
  <si>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</si>
  <si>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</si>
  <si>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</si>
  <si>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</si>
  <si>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</si>
  <si>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</si>
  <si>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</si>
  <si>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</si>
  <si>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</si>
  <si>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</si>
  <si>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</si>
  <si>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</si>
  <si>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</si>
  <si>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</si>
  <si>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</si>
  <si>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</si>
  <si>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</si>
  <si>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</si>
  <si>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</si>
  <si>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</si>
  <si>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</si>
  <si>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</si>
  <si>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</si>
  <si>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</si>
  <si>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</si>
  <si>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</si>
  <si>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</si>
  <si>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</si>
  <si>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</si>
  <si>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</si>
  <si>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</si>
  <si>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</si>
  <si>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</si>
  <si>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</si>
  <si>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</si>
  <si>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</si>
  <si>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</si>
  <si>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</si>
  <si>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</si>
  <si>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</si>
  <si>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</si>
  <si>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</si>
  <si>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</si>
  <si>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</si>
  <si>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</si>
  <si>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</si>
  <si>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</si>
  <si>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</si>
  <si>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</si>
  <si>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</si>
  <si>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</si>
  <si>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</si>
  <si>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</si>
  <si>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</si>
  <si>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</si>
  <si>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</si>
  <si>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</si>
  <si>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</si>
  <si>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</si>
  <si>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</si>
  <si>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</si>
  <si>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</si>
  <si>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</si>
  <si>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</si>
  <si>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</si>
  <si>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</si>
  <si>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</si>
  <si>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</si>
  <si>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</si>
  <si>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</si>
  <si>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</si>
  <si>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</si>
  <si>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</si>
  <si>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</si>
  <si>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</si>
  <si>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</si>
  <si>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</si>
  <si>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</si>
  <si>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</si>
  <si>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</si>
  <si>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</si>
  <si>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</si>
  <si>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</si>
  <si>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</si>
  <si>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</si>
  <si>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</si>
  <si>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</si>
  <si>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</si>
  <si>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</si>
  <si>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</si>
  <si>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</si>
  <si>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</si>
  <si>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</si>
  <si>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</si>
  <si>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</si>
  <si>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</si>
  <si>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</si>
  <si>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</si>
  <si>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</si>
  <si>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</si>
  <si>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</si>
  <si>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</si>
  <si>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</si>
  <si>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</si>
  <si>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</si>
  <si>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</si>
  <si>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</si>
  <si>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</si>
  <si>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</si>
  <si>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</si>
  <si>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</si>
  <si>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</si>
  <si>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</si>
  <si>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</si>
  <si>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</si>
  <si>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</si>
  <si>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</si>
  <si>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</si>
  <si>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</si>
  <si>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</si>
  <si>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</si>
  <si>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</si>
  <si>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</si>
  <si>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</si>
  <si>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</si>
  <si>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</si>
  <si>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</si>
  <si>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</si>
  <si>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</si>
  <si>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</si>
  <si>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</si>
  <si>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</si>
  <si>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</si>
  <si>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</si>
  <si>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</si>
  <si>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</si>
  <si>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</si>
  <si>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</si>
  <si>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</si>
  <si>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</si>
  <si>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</si>
  <si>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</si>
  <si>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</si>
  <si>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</si>
  <si>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</si>
  <si>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</si>
  <si>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</si>
  <si>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</si>
  <si>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</si>
  <si>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</si>
  <si>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</si>
  <si>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</si>
  <si>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</si>
  <si>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</si>
  <si>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</si>
  <si>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</si>
  <si>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</si>
  <si>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</si>
  <si>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</si>
  <si>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</si>
  <si>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</si>
  <si>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</si>
  <si>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</si>
  <si>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</si>
  <si>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</si>
  <si>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</si>
  <si>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</si>
  <si>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</si>
  <si>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</si>
  <si>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</si>
  <si>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</si>
  <si>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</si>
  <si>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</si>
  <si>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</si>
  <si>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</si>
  <si>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</si>
  <si>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</si>
  <si>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</si>
  <si>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</si>
  <si>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</si>
  <si>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</si>
  <si>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</si>
  <si>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</si>
  <si>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</si>
  <si>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</si>
  <si>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</si>
  <si>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</si>
  <si>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</si>
  <si>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</si>
  <si>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</si>
  <si>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</si>
  <si>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</si>
  <si>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</si>
  <si>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</si>
  <si>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</si>
  <si>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</si>
  <si>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</si>
  <si>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</si>
  <si>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</si>
  <si>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</si>
  <si>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</si>
  <si>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</si>
  <si>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</si>
  <si>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</si>
  <si>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</si>
  <si>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</si>
  <si>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</si>
  <si>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</si>
  <si>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</si>
  <si>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</si>
  <si>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</si>
  <si>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</si>
  <si>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</si>
  <si>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</si>
  <si>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</si>
  <si>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</si>
  <si>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</si>
  <si>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</si>
  <si>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</si>
  <si>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</si>
  <si>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</si>
  <si>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</si>
  <si>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</si>
  <si>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</si>
  <si>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</si>
  <si>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</si>
  <si>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</si>
  <si>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</si>
  <si>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</si>
  <si>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</si>
  <si>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</si>
  <si>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</si>
  <si>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</si>
  <si>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</si>
  <si>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</si>
  <si>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</si>
  <si>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</si>
  <si>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</si>
  <si>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</si>
  <si>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</si>
  <si>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</si>
  <si>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</si>
  <si>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</si>
  <si>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</si>
  <si>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</si>
  <si>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</si>
  <si>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</si>
  <si>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</si>
  <si>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</si>
  <si>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</si>
  <si>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</si>
  <si>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</si>
  <si>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</si>
  <si>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</si>
  <si>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</si>
  <si>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</si>
  <si>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</si>
  <si>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</si>
  <si>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</si>
  <si>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</si>
  <si>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</si>
  <si>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</si>
  <si>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</si>
  <si>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</si>
  <si>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</si>
  <si>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</si>
  <si>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</si>
  <si>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</si>
  <si>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</si>
  <si>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</si>
  <si>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</si>
  <si>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</si>
  <si>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</si>
  <si>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</si>
  <si>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</si>
  <si>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</si>
  <si>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</si>
  <si>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</si>
  <si>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</si>
  <si>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</si>
  <si>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</si>
  <si>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</si>
  <si>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</si>
  <si>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</si>
  <si>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</si>
  <si>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</si>
  <si>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</si>
  <si>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</si>
  <si>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</si>
  <si>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</si>
  <si>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</si>
  <si>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</si>
  <si>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</si>
  <si>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</si>
  <si>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</si>
  <si>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</si>
  <si>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</si>
  <si>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</si>
  <si>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</si>
  <si>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</si>
  <si>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</si>
  <si>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</si>
  <si>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</si>
  <si>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</si>
  <si>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</si>
  <si>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</si>
  <si>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</si>
  <si>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</si>
  <si>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</si>
  <si>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</si>
  <si>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</si>
  <si>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</si>
  <si>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</si>
  <si>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</si>
  <si>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</si>
  <si>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</si>
  <si>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</si>
  <si>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</si>
  <si>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</si>
  <si>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</si>
  <si>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</si>
  <si>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</si>
  <si>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</si>
  <si>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</si>
  <si>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</si>
  <si>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</si>
  <si>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</si>
  <si>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</si>
  <si>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</si>
  <si>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</si>
  <si>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</si>
  <si>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</si>
  <si>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</si>
  <si>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</si>
  <si>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</si>
  <si>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</si>
  <si>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</si>
  <si>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</si>
  <si>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</si>
  <si>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</si>
  <si>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</si>
  <si>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</si>
  <si>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</si>
  <si>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</si>
  <si>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</si>
  <si>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</si>
  <si>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</si>
  <si>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</si>
  <si>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</si>
  <si>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</si>
  <si>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</si>
  <si>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</si>
  <si>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</si>
  <si>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</si>
  <si>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</si>
  <si>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</si>
  <si>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</si>
  <si>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</si>
  <si>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</si>
  <si>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</si>
  <si>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</si>
  <si>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</si>
  <si>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</si>
  <si>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</si>
  <si>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</si>
  <si>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</si>
  <si>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</si>
  <si>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</si>
  <si>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</si>
  <si>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</si>
  <si>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</si>
  <si>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</si>
  <si>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</si>
  <si>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</si>
  <si>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</si>
  <si>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</si>
  <si>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</si>
  <si>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</si>
  <si>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</si>
  <si>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</si>
  <si>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</si>
  <si>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</si>
  <si>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</si>
  <si>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</si>
  <si>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</si>
  <si>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</si>
  <si>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</si>
  <si>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</si>
  <si>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</si>
  <si>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</si>
  <si>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</si>
  <si>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</si>
  <si>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</si>
  <si>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</si>
  <si>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</si>
  <si>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</si>
  <si>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</si>
  <si>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</si>
  <si>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</si>
  <si>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</si>
  <si>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</si>
  <si>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</si>
  <si>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</si>
  <si>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</si>
  <si>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</si>
  <si>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</si>
  <si>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</si>
  <si>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</si>
  <si>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</si>
  <si>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</si>
  <si>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</si>
  <si>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</si>
  <si>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</si>
  <si>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</si>
  <si>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</si>
  <si>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</si>
  <si>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</si>
  <si>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</si>
  <si>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</si>
  <si>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</si>
  <si>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</si>
  <si>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</si>
  <si>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</si>
  <si>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</si>
  <si>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</si>
  <si>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</si>
  <si>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</si>
  <si>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</si>
  <si>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</si>
  <si>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</si>
  <si>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</si>
  <si>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</si>
  <si>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</si>
  <si>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</si>
  <si>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</si>
  <si>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</si>
  <si>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</si>
  <si>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</si>
  <si>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</si>
  <si>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</si>
  <si>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</si>
  <si>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</si>
  <si>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</si>
  <si>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</si>
  <si>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</si>
  <si>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</si>
  <si>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</si>
  <si>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</si>
  <si>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</si>
  <si>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</si>
  <si>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</si>
  <si>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</si>
  <si>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</si>
  <si>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</si>
  <si>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</si>
  <si>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</si>
  <si>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</si>
  <si>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</si>
  <si>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</si>
  <si>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</si>
  <si>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</si>
  <si>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</si>
  <si>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</si>
  <si>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</si>
  <si>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</si>
  <si>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</si>
  <si>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</si>
  <si>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</si>
  <si>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</si>
  <si>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</si>
  <si>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</si>
  <si>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</si>
  <si>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</si>
  <si>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</si>
  <si>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</si>
  <si>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</si>
  <si>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</si>
  <si>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</si>
  <si>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</si>
  <si>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</si>
  <si>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</si>
  <si>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</si>
  <si>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</si>
  <si>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</si>
  <si>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</si>
  <si>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</si>
  <si>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</si>
  <si>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</si>
  <si>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</si>
  <si>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</si>
  <si>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</si>
  <si>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</si>
  <si>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</si>
  <si>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</si>
  <si>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</si>
  <si>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</si>
  <si>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</si>
  <si>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</si>
  <si>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</si>
  <si>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</si>
  <si>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</si>
  <si>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</si>
  <si>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</si>
  <si>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</si>
  <si>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</si>
  <si>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</si>
  <si>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</si>
  <si>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</si>
  <si>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</si>
  <si>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</si>
  <si>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</si>
  <si>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</si>
  <si>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</si>
  <si>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</si>
  <si>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</si>
  <si>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</si>
  <si>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</si>
  <si>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</si>
  <si>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</si>
  <si>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</si>
  <si>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</si>
  <si>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</si>
  <si>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</si>
  <si>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</si>
  <si>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</si>
  <si>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</si>
  <si>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</si>
  <si>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</si>
  <si>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</si>
  <si>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</si>
  <si>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</si>
  <si>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</si>
  <si>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</si>
  <si>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</si>
  <si>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</si>
  <si>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</si>
  <si>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</si>
  <si>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</si>
  <si>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</si>
  <si>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</si>
  <si>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</si>
  <si>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</si>
  <si>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</si>
  <si>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</si>
  <si>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</si>
  <si>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</si>
  <si>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</si>
  <si>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</si>
  <si>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</si>
  <si>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</si>
  <si>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</si>
  <si>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</si>
  <si>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</si>
  <si>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</si>
  <si>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</si>
  <si>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</si>
  <si>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</si>
  <si>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</si>
  <si>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</si>
  <si>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</si>
  <si>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</si>
  <si>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</si>
  <si>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</si>
  <si>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</si>
  <si>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</si>
  <si>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</si>
  <si>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</si>
  <si>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</si>
  <si>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</si>
  <si>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</si>
  <si>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</si>
  <si>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</si>
  <si>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</si>
  <si>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</si>
  <si>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</si>
  <si>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</si>
  <si>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</si>
  <si>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</si>
  <si>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</si>
  <si>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</si>
  <si>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</si>
  <si>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</si>
  <si>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</si>
  <si>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</si>
  <si>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</si>
  <si>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</si>
  <si>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</si>
  <si>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</si>
  <si>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</si>
  <si>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</si>
  <si>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</si>
  <si>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</si>
  <si>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</si>
  <si>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</si>
  <si>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</si>
  <si>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</si>
  <si>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</si>
  <si>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</si>
  <si>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</si>
  <si>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</si>
  <si>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</si>
  <si>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</si>
  <si>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</si>
  <si>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</si>
  <si>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</si>
  <si>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</si>
  <si>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</si>
  <si>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</si>
  <si>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</si>
  <si>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</si>
  <si>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</si>
  <si>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</si>
  <si>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</si>
  <si>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</si>
  <si>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</si>
  <si>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</si>
  <si>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</si>
  <si>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</si>
  <si>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</si>
  <si>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</si>
  <si>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</si>
  <si>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</si>
  <si>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</si>
  <si>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</si>
  <si>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</si>
  <si>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</si>
  <si>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</si>
  <si>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</si>
  <si>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</si>
  <si>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</si>
  <si>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</si>
  <si>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</si>
  <si>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</si>
  <si>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</si>
  <si>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</si>
  <si>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</si>
  <si>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</si>
  <si>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</si>
  <si>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</si>
  <si>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</si>
  <si>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</si>
  <si>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</si>
  <si>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</si>
  <si>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</si>
  <si>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</si>
  <si>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</si>
  <si>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</si>
  <si>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</si>
  <si>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</si>
  <si>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</si>
  <si>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</si>
  <si>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</si>
  <si>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</si>
  <si>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</si>
  <si>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</si>
  <si>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</si>
  <si>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</si>
  <si>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</si>
  <si>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</si>
  <si>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</si>
  <si>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</si>
  <si>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</si>
  <si>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</si>
  <si>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</si>
  <si>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</si>
  <si>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</si>
  <si>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</si>
  <si>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</si>
  <si>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</si>
  <si>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</si>
  <si>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</si>
  <si>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</si>
  <si>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</si>
  <si>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</si>
  <si>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</si>
  <si>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</si>
  <si>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</si>
  <si>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</si>
  <si>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</si>
  <si>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</si>
  <si>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</si>
  <si>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</si>
  <si>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</si>
  <si>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</si>
  <si>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</si>
  <si>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</si>
  <si>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</si>
  <si>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</si>
  <si>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</si>
  <si>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</si>
  <si>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</si>
  <si>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</si>
  <si>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</si>
  <si>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</si>
  <si>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</si>
  <si>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</si>
  <si>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</si>
  <si>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</si>
  <si>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</si>
  <si>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</si>
  <si>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</si>
  <si>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</si>
  <si>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</si>
  <si>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</si>
  <si>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</si>
  <si>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</si>
  <si>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</si>
  <si>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</si>
  <si>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</si>
  <si>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</si>
  <si>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</si>
  <si>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</si>
  <si>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</si>
  <si>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</si>
  <si>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</si>
  <si>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</si>
  <si>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</si>
  <si>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</si>
  <si>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</si>
  <si>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</si>
  <si>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</si>
  <si>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</si>
  <si>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</si>
  <si>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</si>
  <si>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</si>
  <si>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</si>
  <si>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</si>
  <si>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</si>
  <si>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</si>
  <si>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</si>
  <si>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</si>
  <si>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</si>
  <si>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</si>
  <si>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</si>
  <si>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</si>
  <si>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</si>
  <si>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</si>
  <si>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</si>
  <si>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</si>
  <si>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</si>
  <si>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</si>
  <si>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</si>
  <si>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</si>
  <si>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</si>
  <si>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</si>
  <si>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</si>
  <si>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</si>
  <si>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</si>
  <si>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</si>
  <si>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</si>
  <si>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</si>
  <si>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</si>
  <si>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</si>
  <si>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</si>
  <si>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</si>
  <si>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</si>
  <si>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</si>
  <si>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</si>
  <si>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</si>
  <si>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</si>
  <si>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</si>
  <si>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</si>
  <si>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</si>
  <si>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</si>
  <si>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</si>
  <si>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</si>
  <si>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</si>
  <si>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</si>
  <si>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</si>
  <si>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</si>
  <si>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</si>
  <si>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</si>
  <si>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</si>
  <si>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</si>
  <si>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</si>
  <si>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</si>
  <si>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</si>
  <si>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</si>
  <si>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</si>
  <si>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</si>
  <si>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</si>
  <si>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</si>
  <si>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</si>
  <si>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</si>
  <si>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</si>
  <si>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</si>
  <si>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</si>
  <si>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</si>
  <si>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</si>
  <si>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</si>
  <si>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</si>
  <si>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</si>
  <si>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</si>
  <si>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</si>
  <si>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</si>
  <si>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</si>
  <si>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</si>
  <si>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</si>
  <si>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</si>
  <si>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</si>
  <si>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</si>
  <si>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</si>
  <si>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</si>
  <si>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</si>
  <si>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</si>
  <si>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</si>
  <si>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</si>
  <si>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</si>
  <si>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</si>
  <si>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</si>
  <si>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</si>
  <si>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</si>
  <si>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</si>
  <si>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</si>
  <si>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</si>
  <si>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</si>
  <si>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</si>
  <si>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</si>
  <si>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</si>
  <si>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</si>
  <si>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</si>
  <si>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</si>
  <si>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</si>
  <si>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</si>
  <si>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</si>
  <si>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</si>
  <si>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</si>
  <si>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</si>
  <si>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</si>
  <si>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</si>
  <si>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</si>
  <si>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</si>
  <si>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</si>
  <si>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</si>
  <si>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</si>
  <si>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</si>
  <si>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</si>
  <si>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</si>
  <si>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</si>
  <si>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</si>
  <si>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</si>
  <si>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</si>
  <si>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</si>
  <si>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</si>
  <si>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</si>
  <si>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</si>
  <si>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</si>
  <si>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</si>
  <si>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</si>
  <si>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</si>
  <si>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</si>
  <si>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</si>
  <si>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</si>
  <si>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</si>
  <si>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</si>
  <si>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</si>
  <si>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</si>
  <si>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</si>
  <si>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</si>
  <si>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</si>
  <si>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</si>
  <si>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</si>
  <si>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</si>
  <si>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</si>
  <si>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</si>
  <si>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</si>
  <si>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</si>
  <si>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</si>
  <si>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</si>
  <si>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</si>
  <si>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</si>
  <si>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</si>
  <si>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</si>
  <si>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</si>
  <si>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</si>
  <si>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</si>
  <si>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</si>
  <si>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</si>
  <si>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</si>
  <si>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</si>
  <si>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</si>
  <si>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</si>
  <si>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</si>
  <si>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</si>
  <si>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</si>
  <si>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</si>
  <si>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</si>
  <si>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</si>
  <si>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</si>
  <si>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</si>
  <si>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</si>
  <si>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</si>
  <si>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</si>
  <si>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</si>
  <si>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</si>
  <si>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</si>
  <si>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</si>
  <si>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</si>
  <si>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</si>
  <si>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</si>
  <si>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</si>
  <si>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</si>
  <si>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</si>
  <si>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</si>
  <si>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</si>
  <si>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</si>
  <si>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</si>
  <si>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</si>
  <si>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</si>
  <si>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</si>
  <si>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</si>
  <si>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</si>
  <si>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</si>
  <si>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</si>
  <si>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</si>
  <si>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</si>
  <si>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</si>
  <si>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</si>
  <si>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</si>
  <si>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</si>
  <si>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</si>
  <si>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</si>
  <si>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</si>
  <si>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</si>
  <si>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</si>
  <si>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</si>
  <si>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</si>
  <si>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</si>
  <si>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</si>
  <si>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</si>
  <si>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</si>
  <si>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</si>
  <si>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</si>
  <si>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</si>
  <si>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</si>
  <si>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</si>
  <si>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</si>
  <si>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</si>
  <si>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</si>
  <si>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</si>
  <si>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</si>
  <si>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</si>
  <si>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</si>
  <si>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</si>
  <si>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</si>
  <si>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</si>
  <si>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</si>
  <si>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</si>
  <si>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</si>
  <si>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</si>
  <si>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</si>
  <si>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</si>
  <si>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</si>
  <si>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</si>
  <si>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</si>
  <si>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</si>
  <si>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</si>
  <si>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</si>
  <si>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</si>
  <si>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</si>
  <si>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</si>
  <si>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</si>
  <si>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</si>
  <si>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</si>
  <si>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</si>
  <si>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</si>
  <si>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</si>
  <si>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</si>
  <si>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</si>
  <si>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</si>
  <si>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</si>
  <si>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</si>
  <si>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</si>
  <si>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</si>
  <si>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</si>
  <si>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</si>
  <si>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</si>
  <si>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</si>
  <si>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</si>
  <si>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</si>
  <si>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</si>
  <si>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</si>
  <si>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</si>
  <si>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</si>
  <si>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</si>
  <si>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</si>
  <si>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</si>
  <si>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</si>
  <si>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</si>
  <si>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</si>
  <si>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</si>
  <si>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</si>
  <si>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</si>
  <si>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</si>
  <si>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</si>
  <si>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</si>
  <si>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</si>
  <si>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</si>
  <si>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</si>
  <si>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</si>
  <si>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</si>
  <si>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</si>
  <si>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</si>
  <si>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</si>
  <si>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</si>
  <si>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</si>
  <si>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</si>
  <si>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</si>
  <si>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</si>
  <si>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</si>
  <si>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</si>
  <si>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</si>
  <si>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</si>
  <si>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</si>
  <si>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</si>
  <si>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</si>
  <si>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</si>
  <si>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</si>
  <si>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</si>
  <si>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</si>
  <si>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</si>
  <si>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</si>
  <si>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</si>
  <si>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</si>
  <si>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</si>
  <si>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</si>
  <si>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</si>
  <si>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</si>
  <si>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</si>
  <si>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</si>
  <si>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</si>
  <si>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</si>
  <si>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</si>
  <si>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</si>
  <si>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</si>
  <si>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</si>
  <si>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</si>
  <si>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</si>
  <si>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</si>
  <si>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</si>
  <si>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</si>
  <si>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</si>
  <si>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</si>
  <si>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</si>
  <si>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</si>
  <si>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</si>
  <si>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</si>
  <si>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</si>
  <si>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</si>
  <si>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</si>
  <si>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</si>
  <si>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</si>
  <si>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</si>
  <si>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</si>
  <si>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</si>
  <si>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</si>
  <si>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</si>
  <si>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</si>
  <si>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</si>
  <si>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</si>
  <si>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</si>
  <si>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</si>
  <si>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</si>
  <si>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</si>
  <si>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</si>
  <si>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</si>
  <si>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</si>
  <si>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</si>
  <si>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</si>
  <si>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</si>
  <si>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</si>
  <si>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</si>
  <si>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</si>
  <si>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</si>
  <si>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</si>
  <si>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</si>
  <si>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</si>
  <si>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</si>
  <si>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</si>
  <si>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</si>
  <si>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</si>
  <si>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</si>
  <si>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</si>
  <si>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</si>
  <si>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</si>
  <si>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</si>
  <si>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</si>
  <si>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</si>
  <si>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</si>
  <si>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</si>
  <si>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</si>
  <si>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</si>
  <si>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</si>
  <si>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</si>
  <si>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</si>
  <si>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</si>
  <si>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</si>
  <si>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</si>
  <si>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</si>
  <si>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</si>
  <si>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</si>
  <si>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</si>
  <si>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</si>
  <si>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</si>
  <si>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</si>
  <si>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</si>
  <si>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</si>
  <si>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</si>
  <si>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</si>
  <si>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</si>
  <si>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</si>
  <si>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</si>
  <si>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</si>
  <si>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</si>
  <si>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</si>
  <si>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</si>
  <si>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</si>
  <si>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</si>
  <si>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</si>
  <si>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</si>
  <si>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</si>
  <si>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</si>
  <si>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</si>
  <si>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</si>
  <si>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</si>
  <si>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</si>
  <si>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</si>
  <si>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</si>
  <si>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</si>
  <si>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</si>
  <si>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</si>
  <si>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</si>
  <si>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</si>
  <si>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</si>
  <si>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</si>
  <si>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</si>
  <si>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</si>
  <si>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</si>
  <si>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</si>
  <si>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</si>
  <si>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</si>
  <si>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</si>
  <si>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</si>
  <si>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</si>
  <si>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</si>
  <si>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</si>
  <si>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</si>
  <si>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</si>
  <si>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</si>
  <si>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</si>
  <si>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</si>
  <si>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</si>
  <si>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</si>
  <si>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</si>
  <si>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</si>
  <si>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</si>
  <si>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</si>
  <si>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</si>
  <si>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</si>
  <si>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</si>
  <si>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</si>
  <si>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</si>
  <si>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</si>
  <si>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</si>
  <si>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</si>
  <si>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</si>
  <si>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</si>
  <si>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</si>
  <si>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</si>
  <si>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</si>
  <si>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</si>
  <si>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</si>
  <si>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</si>
  <si>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</si>
  <si>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</si>
  <si>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</si>
  <si>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</si>
  <si>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</si>
  <si>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</si>
  <si>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</si>
  <si>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</si>
  <si>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</si>
  <si>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</si>
  <si>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</si>
  <si>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</si>
  <si>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</si>
  <si>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</si>
  <si>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</si>
  <si>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</si>
  <si>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</si>
  <si>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</si>
  <si>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</si>
  <si>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</si>
  <si>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</si>
  <si>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</si>
  <si>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</si>
  <si>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</si>
  <si>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</si>
  <si>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</si>
  <si>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</si>
  <si>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</si>
  <si>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</si>
  <si>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</si>
  <si>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</si>
  <si>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</si>
  <si>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</si>
  <si>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</si>
  <si>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</si>
  <si>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</si>
  <si>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</si>
  <si>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</si>
  <si>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</si>
  <si>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</si>
  <si>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</si>
  <si>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</si>
  <si>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</si>
  <si>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</si>
  <si>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</si>
  <si>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</si>
  <si>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</si>
  <si>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</si>
  <si>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</si>
  <si>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</si>
  <si>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</si>
  <si>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</si>
  <si>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</si>
  <si>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</si>
  <si>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</si>
  <si>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</si>
  <si>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</si>
  <si>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</si>
  <si>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</si>
  <si>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</si>
  <si>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</si>
  <si>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</si>
  <si>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</si>
  <si>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</si>
  <si>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</si>
  <si>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</si>
  <si>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</si>
  <si>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</si>
  <si>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</si>
  <si>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</si>
  <si>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</si>
  <si>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</si>
  <si>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</si>
  <si>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</si>
  <si>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</si>
  <si>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</si>
  <si>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</si>
  <si>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</si>
  <si>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</si>
  <si>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</si>
  <si>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</si>
  <si>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</si>
  <si>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</si>
  <si>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</si>
  <si>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</si>
  <si>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</si>
  <si>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</si>
  <si>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</si>
  <si>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</si>
  <si>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</si>
  <si>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</si>
  <si>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</si>
  <si>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</si>
  <si>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</si>
  <si>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</si>
  <si>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</si>
  <si>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</si>
  <si>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</si>
  <si>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</si>
  <si>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</si>
  <si>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</si>
  <si>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</si>
  <si>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</si>
  <si>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</si>
  <si>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</si>
  <si>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</si>
  <si>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</si>
  <si>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</si>
  <si>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</si>
  <si>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</si>
  <si>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</si>
  <si>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</si>
  <si>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</si>
  <si>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</si>
  <si>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</si>
  <si>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</si>
  <si>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</si>
  <si>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</si>
  <si>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</si>
  <si>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</si>
  <si>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</si>
  <si>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</si>
  <si>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</si>
  <si>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</si>
  <si>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</si>
  <si>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</si>
  <si>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</si>
  <si>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</si>
  <si>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</si>
  <si>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</si>
  <si>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</si>
  <si>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</si>
  <si>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</si>
  <si>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</si>
  <si>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</si>
  <si>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</si>
  <si>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</si>
  <si>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</si>
  <si>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</si>
  <si>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</si>
  <si>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</si>
  <si>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</si>
  <si>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</si>
  <si>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</si>
  <si>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</si>
  <si>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</si>
  <si>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</si>
  <si>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</si>
  <si>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</si>
  <si>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</si>
  <si>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</si>
  <si>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</si>
  <si>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</si>
  <si>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</si>
  <si>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</si>
  <si>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</si>
  <si>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</si>
  <si>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</si>
  <si>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</si>
  <si>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</si>
  <si>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</si>
  <si>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</si>
  <si>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</si>
  <si>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</si>
  <si>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</si>
  <si>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</si>
  <si>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</si>
  <si>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</si>
  <si>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</si>
  <si>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</si>
  <si>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</si>
  <si>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</si>
  <si>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</si>
  <si>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</si>
  <si>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</si>
  <si>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</si>
  <si>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</si>
  <si>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</si>
  <si>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</si>
  <si>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</si>
  <si>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</si>
  <si>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</si>
  <si>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</si>
  <si>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</si>
  <si>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</si>
  <si>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</si>
  <si>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</si>
  <si>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</si>
  <si>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</si>
  <si>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</si>
  <si>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</si>
  <si>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</si>
  <si>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</si>
  <si>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</si>
  <si>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</si>
  <si>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</si>
  <si>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</si>
  <si>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</si>
  <si>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</si>
  <si>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</si>
  <si>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</si>
  <si>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</si>
  <si>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</si>
  <si>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</si>
  <si>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</si>
  <si>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</si>
  <si>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</si>
  <si>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</si>
  <si>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</si>
  <si>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</si>
  <si>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</si>
  <si>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</si>
  <si>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</si>
  <si>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</si>
  <si>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</si>
  <si>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</si>
  <si>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</si>
  <si>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</si>
  <si>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</si>
  <si>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</si>
  <si>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</si>
  <si>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</si>
  <si>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</si>
  <si>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</si>
  <si>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</si>
  <si>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</si>
  <si>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</si>
  <si>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</si>
  <si>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</si>
  <si>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</si>
  <si>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</si>
  <si>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</si>
  <si>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</si>
  <si>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</si>
  <si>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</si>
  <si>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</si>
  <si>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</si>
  <si>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</si>
  <si>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</si>
  <si>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</si>
  <si>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</si>
  <si>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</si>
  <si>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</si>
  <si>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</si>
  <si>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</si>
  <si>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</si>
  <si>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</si>
  <si>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</si>
  <si>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</si>
  <si>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</si>
  <si>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</si>
  <si>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</si>
  <si>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</si>
  <si>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</si>
  <si>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</si>
  <si>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</si>
  <si>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</si>
  <si>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</si>
  <si>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</si>
  <si>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</si>
  <si>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</si>
  <si>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</si>
  <si>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</si>
  <si>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</si>
  <si>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</si>
  <si>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</si>
  <si>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</si>
  <si>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</si>
  <si>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</si>
  <si>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</si>
  <si>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</si>
  <si>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</si>
  <si>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</si>
  <si>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</si>
  <si>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</si>
  <si>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</si>
  <si>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</si>
  <si>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</si>
  <si>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</si>
  <si>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</si>
  <si>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</si>
  <si>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</si>
  <si>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</si>
  <si>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</si>
  <si>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</si>
  <si>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</si>
  <si>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</si>
  <si>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</si>
  <si>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</si>
  <si>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</si>
  <si>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</si>
  <si>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</si>
  <si>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</si>
  <si>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</si>
  <si>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</si>
  <si>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</si>
  <si>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</si>
  <si>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</si>
  <si>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</si>
  <si>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</si>
  <si>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</si>
  <si>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</si>
  <si>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</si>
  <si>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</si>
  <si>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</si>
  <si>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</si>
  <si>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</si>
  <si>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</si>
  <si>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</si>
  <si>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</si>
  <si>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</si>
  <si>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</si>
  <si>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</si>
  <si>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</si>
  <si>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</si>
  <si>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</si>
  <si>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</si>
  <si>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</si>
  <si>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</si>
  <si>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</si>
  <si>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</si>
  <si>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</si>
  <si>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</si>
  <si>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</si>
  <si>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</si>
  <si>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</si>
  <si>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</si>
  <si>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</si>
  <si>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</si>
  <si>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</si>
  <si>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</si>
  <si>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</si>
  <si>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</si>
  <si>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</si>
  <si>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</si>
  <si>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</si>
  <si>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</si>
  <si>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</si>
  <si>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</si>
  <si>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</si>
  <si>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</si>
  <si>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</si>
  <si>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</si>
  <si>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</si>
  <si>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</si>
  <si>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</si>
  <si>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</si>
  <si>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</si>
  <si>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</si>
  <si>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</si>
  <si>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</si>
  <si>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</si>
  <si>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</si>
  <si>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</si>
  <si>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</si>
  <si>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</si>
  <si>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</si>
  <si>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</si>
  <si>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</si>
  <si>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</si>
  <si>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</si>
  <si>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</si>
  <si>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</si>
  <si>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</si>
  <si>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</si>
  <si>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</si>
  <si>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</si>
  <si>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</si>
  <si>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</si>
  <si>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</si>
  <si>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</si>
  <si>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</si>
  <si>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</si>
  <si>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</si>
  <si>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</si>
  <si>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</si>
  <si>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</si>
  <si>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</si>
  <si>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</si>
  <si>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</si>
  <si>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</si>
  <si>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</si>
  <si>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</si>
  <si>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</si>
  <si>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</si>
  <si>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</si>
  <si>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</si>
  <si>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</si>
  <si>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</si>
  <si>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</si>
  <si>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</si>
  <si>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</si>
  <si>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</si>
  <si>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</si>
  <si>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</si>
  <si>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</si>
  <si>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</si>
  <si>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</si>
  <si>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</si>
  <si>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</si>
  <si>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</si>
  <si>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</si>
  <si>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</si>
  <si>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</si>
  <si>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</si>
  <si>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</si>
  <si>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</si>
  <si>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</si>
  <si>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</si>
  <si>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</si>
  <si>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</si>
  <si>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</si>
  <si>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</si>
  <si>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</si>
  <si>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</si>
  <si>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</si>
  <si>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</si>
  <si>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</si>
  <si>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</si>
  <si>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</si>
  <si>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</si>
  <si>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</si>
  <si>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</si>
  <si>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</si>
  <si>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</si>
  <si>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</si>
  <si>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</si>
  <si>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</si>
  <si>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</si>
  <si>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</si>
  <si>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</si>
  <si>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</si>
  <si>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</si>
  <si>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</si>
  <si>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</si>
  <si>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</si>
  <si>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</si>
  <si>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</si>
  <si>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</si>
  <si>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</si>
  <si>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</si>
  <si>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</si>
  <si>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</si>
  <si>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</si>
  <si>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</si>
  <si>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</si>
  <si>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</si>
  <si>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</si>
  <si>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</si>
  <si>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</si>
  <si>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</si>
  <si>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</si>
  <si>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</si>
  <si>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</si>
  <si>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</si>
  <si>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</si>
  <si>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</si>
  <si>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</si>
  <si>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</si>
  <si>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</si>
  <si>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</si>
  <si>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</si>
  <si>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</si>
  <si>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</si>
  <si>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</si>
  <si>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</si>
  <si>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</si>
  <si>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</si>
  <si>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</si>
  <si>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</si>
  <si>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</si>
  <si>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</si>
  <si>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</si>
  <si>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</si>
  <si>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</si>
  <si>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</si>
  <si>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</si>
  <si>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</si>
  <si>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</si>
  <si>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</si>
  <si>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</si>
  <si>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</si>
  <si>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</si>
  <si>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</si>
  <si>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</si>
  <si>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</si>
  <si>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</si>
  <si>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</si>
  <si>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</si>
  <si>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</si>
  <si>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</si>
  <si>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</si>
  <si>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</si>
  <si>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</si>
  <si>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</si>
  <si>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</si>
  <si>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</si>
  <si>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</si>
  <si>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</si>
  <si>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</si>
  <si>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</si>
  <si>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</si>
  <si>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</si>
  <si>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</si>
  <si>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</si>
  <si>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</si>
  <si>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</si>
  <si>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</si>
  <si>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</si>
  <si>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</si>
  <si>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</si>
  <si>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</si>
  <si>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</si>
  <si>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</si>
  <si>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</si>
  <si>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</si>
  <si>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</si>
  <si>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</si>
  <si>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</si>
  <si>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</si>
  <si>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</si>
  <si>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</si>
  <si>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</si>
  <si>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</si>
  <si>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</si>
  <si>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</si>
  <si>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</si>
  <si>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</si>
  <si>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</si>
  <si>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</si>
  <si>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</si>
  <si>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</si>
  <si>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</si>
  <si>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</si>
  <si>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</si>
  <si>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</si>
  <si>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</si>
  <si>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</si>
  <si>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</si>
  <si>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</si>
  <si>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</si>
  <si>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</si>
  <si>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</si>
  <si>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</si>
  <si>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</si>
  <si>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</si>
  <si>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</si>
  <si>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</si>
  <si>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</si>
  <si>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</si>
  <si>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</si>
  <si>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</si>
  <si>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</si>
  <si>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</si>
  <si>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</si>
  <si>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</si>
  <si>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</si>
  <si>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</si>
  <si>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</si>
  <si>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</si>
  <si>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</si>
  <si>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</si>
  <si>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</si>
  <si>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</si>
  <si>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</si>
  <si>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</si>
  <si>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</si>
  <si>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</si>
  <si>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</si>
  <si>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</si>
  <si>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</si>
  <si>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</si>
  <si>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</si>
  <si>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</si>
  <si>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</si>
  <si>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</si>
  <si>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</si>
  <si>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</si>
  <si>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</si>
  <si>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</si>
  <si>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</si>
  <si>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</si>
  <si>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</si>
  <si>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</si>
  <si>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</si>
  <si>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</si>
  <si>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</si>
  <si>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</si>
  <si>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</si>
  <si>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</si>
  <si>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</si>
  <si>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</si>
  <si>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</si>
  <si>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</si>
  <si>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</si>
  <si>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</si>
  <si>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</si>
  <si>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</si>
  <si>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</si>
  <si>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</si>
  <si>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</si>
  <si>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</si>
  <si>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</si>
  <si>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</si>
  <si>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</si>
  <si>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</si>
  <si>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</si>
  <si>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</si>
  <si>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</si>
  <si>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</si>
  <si>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</si>
  <si>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</si>
  <si>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</si>
  <si>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</si>
  <si>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</si>
  <si>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</si>
  <si>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</si>
  <si>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</si>
  <si>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</si>
  <si>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</si>
  <si>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</si>
  <si>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</si>
  <si>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</si>
  <si>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</si>
  <si>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</si>
  <si>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</si>
  <si>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</si>
  <si>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</si>
  <si>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</si>
  <si>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</si>
  <si>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</si>
  <si>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</si>
  <si>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</si>
  <si>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</si>
  <si>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</si>
  <si>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</si>
  <si>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</si>
  <si>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</si>
  <si>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</si>
  <si>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</si>
  <si>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</si>
  <si>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</si>
  <si>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</si>
  <si>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</si>
  <si>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</si>
  <si>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</si>
  <si>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</si>
  <si>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</si>
  <si>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</si>
  <si>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</si>
  <si>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</si>
  <si>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</si>
  <si>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</si>
  <si>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</si>
  <si>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</si>
  <si>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</si>
  <si>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</si>
  <si>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</si>
  <si>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</si>
  <si>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</si>
  <si>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</si>
  <si>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</si>
  <si>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</si>
  <si>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</si>
  <si>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</si>
  <si>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</si>
  <si>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</si>
  <si>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</si>
  <si>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</si>
  <si>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</si>
  <si>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</si>
  <si>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</si>
  <si>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</si>
  <si>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</si>
  <si>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</si>
  <si>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</si>
  <si>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</si>
  <si>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</si>
  <si>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</si>
  <si>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</si>
  <si>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</si>
  <si>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</si>
  <si>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</si>
  <si>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</si>
  <si>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</si>
  <si>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</si>
  <si>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</si>
  <si>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</si>
  <si>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</si>
  <si>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</si>
  <si>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</si>
  <si>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</si>
  <si>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</si>
  <si>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</si>
  <si>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</si>
  <si>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</si>
  <si>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</si>
  <si>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</si>
  <si>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</si>
  <si>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</si>
  <si>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</si>
  <si>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</si>
  <si>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</si>
  <si>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</si>
  <si>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</si>
  <si>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</si>
  <si>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</si>
  <si>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</si>
  <si>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</si>
  <si>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</si>
  <si>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</si>
  <si>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</si>
  <si>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</si>
  <si>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</si>
  <si>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</si>
  <si>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</si>
  <si>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</si>
  <si>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</si>
  <si>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</si>
  <si>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</si>
  <si>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</si>
  <si>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</si>
  <si>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</si>
  <si>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</si>
  <si>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</si>
  <si>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</si>
  <si>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</si>
  <si>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</si>
  <si>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</si>
  <si>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</si>
  <si>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</si>
  <si>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</si>
  <si>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</si>
  <si>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</si>
  <si>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</si>
  <si>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</si>
  <si>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</si>
  <si>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</si>
  <si>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</si>
  <si>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</si>
  <si>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</si>
  <si>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</si>
  <si>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</si>
  <si>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</si>
  <si>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</si>
  <si>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</si>
  <si>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</si>
  <si>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</si>
  <si>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</si>
  <si>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</si>
  <si>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</si>
  <si>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</si>
  <si>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</si>
  <si>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</si>
  <si>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</si>
  <si>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</si>
  <si>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</si>
  <si>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</si>
  <si>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</si>
  <si>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</si>
  <si>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</si>
  <si>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</si>
  <si>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</si>
  <si>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</si>
  <si>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</si>
  <si>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</si>
  <si>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</si>
  <si>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</si>
  <si>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</si>
  <si>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</si>
  <si>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</si>
  <si>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</si>
  <si>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</si>
  <si>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</si>
  <si>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</si>
  <si>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</si>
  <si>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</si>
  <si>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</si>
  <si>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</si>
  <si>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</si>
  <si>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</si>
  <si>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</si>
  <si>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</si>
  <si>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</si>
  <si>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</si>
  <si>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</si>
  <si>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</si>
  <si>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</si>
  <si>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</si>
  <si>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</si>
  <si>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</si>
  <si>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</si>
  <si>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</si>
  <si>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</si>
  <si>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</si>
  <si>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</si>
  <si>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</si>
  <si>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</si>
  <si>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</si>
  <si>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</si>
  <si>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</si>
  <si>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</si>
  <si>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</si>
  <si>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</si>
  <si>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</si>
  <si>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</si>
  <si>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</si>
  <si>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</si>
  <si>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</si>
  <si>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</si>
  <si>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</si>
  <si>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</si>
  <si>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</si>
  <si>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</si>
  <si>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</si>
  <si>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</si>
  <si>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</si>
  <si>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</si>
  <si>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</si>
  <si>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</si>
  <si>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</si>
  <si>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</si>
  <si>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</si>
  <si>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</si>
  <si>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</si>
  <si>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</si>
  <si>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</si>
  <si>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</si>
  <si>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</si>
  <si>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</si>
  <si>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</si>
  <si>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</si>
  <si>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</si>
  <si>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</si>
  <si>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</si>
  <si>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</si>
  <si>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</si>
  <si>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</si>
  <si>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</si>
  <si>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</si>
  <si>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</si>
  <si>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</si>
  <si>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</si>
  <si>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</si>
  <si>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</si>
  <si>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</si>
  <si>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</si>
  <si>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</si>
  <si>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</si>
  <si>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</si>
  <si>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</si>
  <si>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</si>
  <si>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</si>
  <si>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</si>
  <si>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</si>
  <si>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</si>
  <si>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</si>
  <si>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</si>
  <si>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</si>
  <si>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</si>
  <si>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</si>
  <si>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</si>
  <si>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</si>
  <si>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</si>
  <si>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</si>
  <si>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</si>
  <si>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</si>
  <si>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</si>
  <si>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</si>
  <si>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</si>
  <si>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</si>
  <si>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</si>
  <si>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</si>
  <si>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</si>
  <si>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</si>
  <si>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</si>
  <si>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</si>
  <si>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</si>
  <si>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</si>
  <si>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</si>
  <si>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</si>
  <si>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</si>
  <si>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</si>
  <si>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</si>
  <si>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</si>
  <si>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</si>
  <si>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</si>
  <si>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</si>
  <si>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</si>
  <si>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</si>
  <si>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</si>
  <si>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</si>
  <si>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</si>
  <si>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</si>
  <si>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</si>
  <si>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</si>
  <si>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</si>
  <si>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</si>
  <si>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</si>
  <si>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</si>
  <si>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</si>
  <si>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</si>
  <si>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</si>
  <si>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</si>
  <si>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</si>
  <si>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</si>
  <si>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</si>
  <si>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</si>
  <si>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</si>
  <si>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</si>
  <si>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</si>
  <si>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</si>
  <si>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</si>
  <si>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</si>
  <si>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</si>
  <si>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</si>
  <si>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</si>
  <si>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</si>
  <si>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</si>
  <si>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</si>
  <si>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</si>
  <si>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</si>
  <si>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</si>
  <si>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</si>
  <si>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</si>
  <si>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</si>
  <si>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</si>
  <si>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</si>
  <si>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</si>
  <si>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</si>
  <si>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</si>
  <si>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</si>
  <si>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</si>
  <si>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</si>
  <si>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</si>
  <si>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</si>
  <si>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</si>
  <si>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</si>
  <si>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</si>
  <si>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</si>
  <si>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</si>
  <si>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</si>
  <si>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</si>
  <si>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</si>
  <si>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</si>
  <si>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</si>
  <si>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</si>
  <si>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</si>
  <si>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</si>
  <si>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</si>
  <si>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</si>
  <si>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</si>
  <si>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</si>
  <si>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</si>
  <si>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</si>
  <si>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</si>
  <si>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</si>
  <si>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</si>
  <si>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</si>
  <si>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</si>
  <si>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</si>
  <si>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</si>
  <si>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</si>
  <si>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</si>
  <si>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</si>
  <si>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</si>
  <si>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</si>
  <si>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</si>
  <si>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</si>
  <si>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</si>
  <si>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</si>
  <si>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</si>
  <si>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</si>
  <si>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</si>
  <si>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</si>
  <si>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</si>
  <si>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</si>
  <si>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</si>
  <si>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</si>
  <si>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</si>
  <si>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</si>
  <si>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</si>
  <si>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</si>
  <si>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</si>
  <si>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</si>
  <si>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</si>
  <si>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</si>
  <si>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</si>
  <si>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</si>
  <si>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</si>
  <si>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</si>
  <si>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</si>
  <si>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</si>
  <si>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</si>
  <si>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</si>
  <si>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</si>
  <si>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</si>
  <si>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</si>
  <si>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</si>
  <si>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</si>
  <si>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</si>
  <si>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</si>
  <si>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</si>
  <si>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</si>
  <si>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</si>
  <si>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</si>
  <si>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</si>
  <si>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</si>
  <si>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</si>
  <si>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</si>
  <si>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</si>
  <si>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</si>
  <si>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</si>
  <si>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</si>
  <si>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</si>
  <si>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</si>
  <si>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</si>
  <si>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</si>
  <si>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</si>
  <si>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</si>
  <si>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</si>
  <si>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</si>
  <si>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</si>
  <si>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</si>
  <si>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</si>
  <si>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</si>
  <si>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</si>
  <si>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</si>
  <si>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</si>
  <si>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</si>
  <si>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</si>
  <si>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</si>
  <si>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</si>
  <si>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</si>
  <si>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</si>
  <si>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</si>
  <si>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</si>
  <si>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</si>
  <si>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</si>
  <si>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</si>
  <si>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</si>
  <si>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</si>
  <si>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</si>
  <si>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</si>
  <si>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</si>
  <si>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</si>
  <si>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</si>
  <si>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</si>
  <si>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</si>
  <si>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</si>
  <si>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</si>
  <si>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</si>
  <si>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</si>
  <si>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</si>
  <si>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</si>
  <si>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</si>
  <si>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</si>
  <si>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</si>
  <si>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</si>
  <si>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</si>
  <si>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</si>
  <si>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</si>
  <si>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</si>
  <si>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</si>
  <si>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</si>
  <si>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</si>
  <si>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</si>
  <si>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</si>
  <si>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</si>
  <si>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</si>
  <si>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</si>
  <si>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</si>
  <si>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</si>
  <si>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</si>
  <si>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</si>
  <si>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</si>
  <si>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</si>
  <si>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</si>
  <si>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</si>
  <si>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</si>
  <si>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</si>
  <si>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</si>
  <si>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</si>
  <si>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</si>
  <si>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</si>
  <si>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</si>
  <si>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</si>
  <si>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</si>
  <si>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</si>
  <si>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</si>
  <si>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</si>
  <si>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</si>
  <si>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</si>
  <si>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</si>
  <si>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</si>
  <si>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</si>
  <si>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</si>
  <si>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</si>
  <si>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</si>
  <si>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</si>
  <si>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</si>
  <si>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</si>
  <si>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</si>
  <si>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</si>
  <si>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</si>
  <si>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</si>
  <si>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</si>
  <si>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</si>
  <si>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</si>
  <si>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</si>
  <si>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</si>
  <si>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</si>
  <si>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</si>
  <si>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</si>
  <si>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</si>
  <si>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</si>
  <si>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</si>
  <si>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</si>
  <si>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</si>
  <si>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</si>
  <si>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</si>
  <si>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</si>
  <si>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</si>
  <si>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</si>
  <si>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</si>
  <si>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</si>
  <si>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</si>
  <si>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</si>
  <si>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</si>
  <si>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</si>
  <si>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</si>
  <si>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</si>
  <si>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</si>
  <si>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</si>
  <si>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</si>
  <si>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</si>
  <si>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</si>
  <si>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</si>
  <si>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</si>
  <si>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</si>
  <si>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</si>
  <si>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</si>
  <si>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</si>
  <si>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</si>
  <si>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</si>
  <si>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</si>
  <si>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</si>
  <si>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</si>
  <si>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</si>
  <si>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</si>
  <si>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</si>
  <si>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</si>
  <si>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</si>
  <si>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</si>
  <si>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</si>
  <si>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</si>
  <si>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</si>
  <si>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</si>
  <si>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</si>
  <si>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</si>
  <si>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</si>
  <si>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</si>
  <si>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</si>
  <si>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</si>
  <si>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</si>
  <si>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</si>
  <si>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</si>
  <si>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</si>
  <si>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</si>
  <si>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</si>
  <si>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</si>
  <si>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</si>
  <si>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</si>
  <si>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</si>
  <si>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</si>
  <si>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</si>
  <si>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</si>
  <si>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</si>
  <si>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</si>
  <si>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</si>
  <si>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</si>
  <si>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</si>
  <si>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</si>
  <si>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</si>
  <si>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</si>
  <si>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</si>
  <si>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</si>
  <si>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</si>
  <si>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</si>
  <si>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</si>
  <si>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</si>
  <si>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</si>
  <si>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</si>
  <si>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</si>
  <si>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</si>
  <si>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</si>
  <si>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</si>
  <si>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</si>
  <si>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</si>
  <si>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</si>
  <si>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</si>
  <si>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</si>
  <si>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</si>
  <si>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</si>
  <si>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</si>
  <si>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</si>
  <si>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</si>
  <si>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</si>
  <si>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</si>
  <si>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</si>
  <si>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</si>
  <si>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</si>
  <si>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</si>
  <si>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</si>
  <si>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</si>
  <si>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</si>
  <si>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</si>
  <si>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</si>
  <si>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</si>
  <si>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</si>
  <si>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</si>
  <si>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</si>
  <si>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</si>
  <si>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</si>
  <si>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</si>
  <si>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</si>
  <si>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</si>
  <si>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</si>
  <si>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</si>
  <si>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</si>
  <si>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</si>
  <si>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</si>
  <si>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</si>
  <si>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</si>
  <si>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</si>
  <si>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</si>
  <si>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</si>
  <si>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</si>
  <si>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</si>
  <si>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</si>
  <si>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</si>
  <si>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</si>
  <si>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</si>
  <si>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</si>
  <si>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</si>
  <si>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</si>
  <si>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</si>
  <si>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</si>
  <si>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</si>
  <si>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</si>
  <si>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</si>
  <si>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</si>
  <si>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</si>
  <si>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</si>
  <si>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</si>
  <si>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</si>
  <si>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</si>
  <si>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</si>
  <si>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</si>
  <si>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</si>
  <si>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</si>
  <si>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</si>
  <si>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</si>
  <si>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</si>
  <si>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</si>
  <si>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</si>
  <si>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</si>
  <si>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</si>
  <si>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</si>
  <si>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</si>
  <si>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</si>
  <si>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</si>
  <si>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</si>
  <si>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</si>
  <si>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</si>
  <si>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</si>
  <si>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</si>
  <si>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</si>
  <si>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</si>
  <si>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</si>
  <si>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</si>
  <si>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</si>
  <si>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</si>
  <si>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</si>
  <si>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</si>
  <si>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</si>
  <si>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</si>
  <si>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</si>
  <si>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</si>
  <si>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</si>
  <si>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</si>
  <si>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</si>
  <si>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</si>
  <si>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</si>
  <si>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</si>
  <si>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</si>
  <si>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</si>
  <si>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</si>
  <si>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</si>
  <si>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</si>
  <si>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</si>
  <si>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</si>
  <si>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</si>
  <si>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</si>
  <si>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</si>
  <si>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</si>
  <si>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</si>
  <si>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</si>
  <si>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</si>
  <si>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</si>
  <si>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</si>
  <si>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</si>
  <si>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</si>
  <si>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</si>
  <si>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</si>
  <si>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</si>
  <si>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</si>
  <si>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</si>
  <si>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</si>
  <si>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</si>
  <si>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</si>
  <si>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</si>
  <si>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</si>
  <si>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</si>
  <si>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</si>
  <si>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</si>
  <si>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</si>
  <si>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</si>
  <si>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</si>
  <si>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</si>
  <si>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</si>
  <si>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</si>
  <si>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</si>
  <si>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</si>
  <si>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</si>
  <si>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</si>
  <si>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</si>
  <si>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</si>
  <si>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</si>
  <si>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</si>
  <si>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</si>
  <si>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</si>
  <si>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</si>
  <si>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</si>
  <si>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</si>
  <si>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</si>
  <si>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</si>
  <si>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</si>
  <si>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</si>
  <si>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</si>
  <si>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</si>
  <si>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</si>
  <si>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</si>
  <si>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</si>
  <si>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</si>
  <si>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</si>
  <si>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</si>
  <si>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</si>
  <si>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</si>
  <si>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</si>
  <si>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</si>
  <si>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</si>
  <si>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</si>
  <si>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</si>
  <si>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</si>
  <si>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</si>
  <si>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</si>
  <si>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</si>
  <si>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</si>
  <si>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</si>
  <si>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</si>
  <si>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</si>
  <si>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</si>
  <si>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</si>
  <si>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</si>
  <si>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</si>
  <si>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</si>
  <si>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</si>
  <si>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</si>
  <si>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</si>
  <si>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</si>
  <si>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</si>
  <si>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</si>
  <si>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</si>
  <si>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</si>
  <si>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</si>
  <si>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</si>
  <si>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</si>
  <si>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</si>
  <si>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</si>
  <si>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</si>
  <si>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</si>
  <si>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</si>
  <si>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</si>
  <si>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</si>
  <si>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</si>
  <si>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</si>
  <si>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</si>
  <si>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</si>
  <si>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</si>
  <si>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</si>
  <si>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</si>
  <si>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</si>
  <si>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</si>
  <si>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</si>
  <si>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</si>
  <si>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</si>
  <si>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</si>
  <si>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</si>
  <si>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</si>
  <si>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</si>
  <si>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</si>
  <si>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</si>
  <si>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</si>
  <si>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</si>
  <si>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</si>
  <si>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</si>
  <si>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</si>
  <si>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</si>
  <si>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</si>
  <si>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</si>
  <si>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</si>
  <si>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</si>
  <si>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</si>
  <si>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</si>
  <si>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</si>
  <si>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</si>
  <si>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</si>
  <si>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</si>
  <si>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</si>
  <si>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</si>
  <si>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</si>
  <si>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</si>
  <si>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</si>
  <si>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</si>
  <si>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</si>
  <si>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</si>
  <si>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</si>
  <si>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</si>
  <si>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</si>
  <si>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</si>
  <si>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</si>
  <si>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</si>
  <si>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</si>
  <si>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</si>
  <si>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</si>
  <si>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</si>
  <si>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</si>
  <si>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</si>
  <si>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</si>
  <si>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</si>
  <si>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</si>
  <si>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</si>
  <si>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</si>
  <si>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</si>
  <si>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</si>
  <si>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</si>
  <si>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</si>
  <si>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</si>
  <si>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</si>
  <si>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</si>
  <si>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</si>
  <si>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</si>
  <si>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</si>
  <si>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</si>
  <si>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</si>
  <si>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</si>
  <si>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</si>
  <si>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</si>
  <si>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</si>
  <si>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</si>
  <si>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</si>
  <si>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</si>
  <si>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</si>
  <si>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</si>
  <si>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</si>
  <si>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</si>
  <si>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</si>
  <si>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</si>
  <si>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</si>
  <si>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</si>
  <si>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</si>
  <si>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</si>
  <si>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</si>
  <si>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</si>
  <si>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</si>
  <si>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</si>
  <si>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</si>
  <si>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</si>
  <si>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</si>
  <si>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</si>
  <si>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</si>
  <si>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</si>
  <si>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</si>
  <si>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</si>
  <si>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</si>
  <si>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</si>
  <si>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</si>
  <si>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</si>
  <si>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</si>
  <si>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</si>
  <si>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</si>
  <si>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</si>
  <si>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</si>
  <si>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</si>
  <si>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</si>
  <si>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</si>
  <si>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</si>
  <si>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</si>
  <si>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</si>
  <si>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</si>
  <si>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</si>
  <si>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</si>
  <si>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</si>
  <si>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</si>
  <si>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</si>
  <si>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</si>
  <si>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</si>
  <si>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</si>
  <si>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</si>
  <si>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</si>
  <si>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</si>
  <si>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</si>
  <si>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</si>
  <si>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</si>
  <si>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</si>
  <si>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</si>
  <si>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</si>
  <si>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</si>
  <si>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</si>
  <si>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</si>
  <si>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</si>
  <si>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</si>
  <si>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</si>
  <si>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</si>
  <si>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</si>
  <si>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</si>
  <si>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</si>
  <si>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</si>
  <si>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</si>
  <si>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</si>
  <si>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</si>
  <si>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</si>
  <si>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</si>
  <si>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</si>
  <si>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</si>
  <si>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</si>
  <si>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</si>
  <si>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</si>
  <si>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</si>
  <si>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</si>
  <si>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</si>
  <si>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</si>
  <si>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</si>
  <si>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</si>
  <si>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</si>
  <si>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</si>
  <si>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</si>
  <si>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</si>
  <si>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</si>
  <si>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</si>
  <si>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</si>
  <si>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</si>
  <si>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</si>
  <si>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</si>
  <si>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</si>
  <si>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</si>
  <si>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</si>
  <si>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</si>
  <si>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</si>
  <si>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</si>
  <si>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</si>
  <si>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</si>
  <si>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</si>
  <si>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</si>
  <si>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</si>
  <si>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</si>
  <si>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</si>
  <si>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</si>
  <si>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</si>
  <si>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</si>
  <si>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</si>
  <si>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</si>
  <si>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</si>
  <si>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</si>
  <si>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</si>
  <si>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</si>
  <si>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</si>
  <si>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</si>
  <si>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</si>
  <si>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</si>
  <si>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</si>
  <si>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</si>
  <si>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</si>
  <si>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</si>
  <si>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</si>
  <si>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</si>
  <si>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</si>
  <si>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</si>
  <si>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</si>
  <si>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</si>
  <si>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</si>
  <si>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</si>
  <si>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</si>
  <si>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</si>
  <si>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</si>
  <si>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</si>
  <si>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</si>
  <si>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</si>
  <si>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</si>
  <si>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</si>
  <si>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</si>
  <si>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</si>
  <si>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</si>
  <si>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</si>
  <si>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</si>
  <si>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</si>
  <si>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</si>
  <si>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</si>
  <si>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</si>
  <si>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</si>
  <si>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</si>
  <si>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</si>
  <si>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</si>
  <si>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</si>
  <si>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</si>
  <si>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</si>
  <si>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</si>
  <si>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</si>
  <si>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</si>
  <si>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</si>
  <si>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</si>
  <si>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</si>
  <si>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</si>
  <si>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</si>
  <si>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</si>
  <si>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</si>
  <si>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</si>
  <si>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</si>
  <si>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</si>
  <si>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</si>
  <si>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</si>
  <si>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</si>
  <si>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</si>
  <si>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</si>
  <si>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</si>
  <si>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</si>
  <si>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</si>
  <si>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</si>
  <si>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</si>
  <si>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</si>
  <si>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</si>
  <si>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</si>
  <si>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</si>
  <si>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</si>
  <si>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</si>
  <si>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</si>
  <si>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</si>
  <si>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</si>
  <si>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</si>
  <si>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</si>
  <si>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</si>
  <si>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</si>
  <si>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</si>
  <si>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</si>
  <si>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</si>
  <si>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</si>
  <si>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</si>
  <si>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</si>
  <si>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</si>
  <si>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</si>
  <si>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</si>
  <si>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</si>
  <si>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</si>
  <si>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</si>
  <si>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</si>
  <si>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</si>
  <si>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</si>
  <si>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</si>
  <si>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</si>
  <si>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</si>
  <si>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</si>
  <si>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</si>
  <si>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</si>
  <si>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</si>
  <si>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</si>
  <si>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</si>
  <si>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</si>
  <si>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</si>
  <si>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</si>
  <si>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</si>
  <si>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</si>
  <si>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</si>
  <si>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</si>
  <si>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</si>
  <si>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</si>
  <si>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</si>
  <si>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</si>
  <si>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</si>
  <si>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</si>
  <si>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</si>
  <si>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</si>
  <si>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</si>
  <si>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</si>
  <si>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</si>
  <si>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</si>
  <si>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</si>
  <si>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</si>
  <si>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</si>
  <si>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</si>
  <si>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</si>
  <si>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</si>
  <si>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</si>
  <si>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</si>
  <si>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</si>
  <si>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</si>
  <si>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</si>
  <si>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</si>
  <si>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</si>
  <si>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</si>
  <si>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</si>
  <si>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</si>
  <si>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</si>
  <si>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</si>
  <si>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</si>
  <si>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</si>
  <si>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</si>
  <si>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</si>
  <si>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</si>
  <si>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</si>
  <si>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</si>
  <si>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</si>
  <si>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</si>
  <si>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</si>
  <si>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</si>
  <si>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</si>
  <si>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</si>
  <si>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</si>
  <si>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</si>
  <si>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</si>
  <si>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</si>
  <si>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</si>
  <si>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</si>
  <si>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</si>
  <si>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</si>
  <si>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</si>
  <si>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</si>
  <si>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</si>
  <si>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</si>
  <si>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</si>
  <si>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</si>
  <si>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</si>
  <si>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</si>
  <si>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</si>
  <si>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</si>
  <si>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</si>
  <si>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</si>
  <si>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</si>
  <si>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</si>
  <si>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</si>
  <si>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</si>
  <si>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</si>
  <si>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</si>
  <si>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</si>
  <si>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</si>
  <si>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</si>
  <si>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</si>
  <si>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</si>
  <si>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</si>
  <si>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</si>
  <si>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</si>
  <si>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</si>
  <si>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</si>
  <si>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</si>
  <si>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</si>
  <si>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</si>
  <si>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</si>
  <si>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</si>
  <si>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</si>
  <si>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</si>
  <si>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</si>
  <si>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</si>
  <si>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</si>
  <si>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</si>
  <si>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</si>
  <si>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</si>
  <si>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</si>
  <si>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</si>
  <si>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</si>
  <si>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</si>
  <si>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</si>
  <si>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</si>
  <si>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</si>
  <si>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</si>
  <si>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</si>
  <si>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</si>
  <si>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</si>
  <si>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</si>
  <si>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</si>
  <si>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</si>
  <si>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</si>
  <si>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</si>
  <si>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</si>
  <si>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</si>
  <si>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</si>
  <si>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</si>
  <si>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</si>
  <si>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</si>
  <si>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</si>
  <si>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</si>
  <si>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</si>
  <si>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</si>
  <si>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</si>
  <si>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</si>
  <si>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</si>
  <si>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</si>
  <si>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</si>
  <si>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</si>
  <si>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</si>
  <si>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</si>
  <si>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</si>
  <si>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</si>
  <si>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</si>
  <si>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</si>
  <si>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</si>
  <si>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</si>
  <si>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</si>
  <si>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</si>
  <si>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</si>
  <si>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</si>
  <si>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</si>
  <si>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</si>
  <si>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</si>
  <si>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</si>
  <si>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</si>
  <si>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</si>
  <si>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</si>
  <si>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</si>
  <si>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</si>
  <si>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</si>
  <si>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</si>
  <si>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</si>
  <si>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</si>
  <si>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</si>
  <si>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</si>
  <si>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</si>
  <si>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</si>
  <si>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</si>
  <si>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</si>
  <si>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</si>
  <si>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</si>
  <si>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</si>
  <si>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</si>
  <si>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</si>
  <si>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</si>
  <si>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</si>
  <si>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</si>
  <si>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</si>
  <si>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</si>
  <si>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</si>
  <si>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</si>
  <si>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</si>
  <si>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</si>
  <si>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</si>
  <si>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</si>
  <si>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</si>
  <si>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</si>
  <si>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</si>
  <si>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</si>
  <si>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</si>
  <si>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</si>
  <si>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</si>
  <si>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</si>
  <si>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</si>
  <si>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</si>
  <si>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</si>
  <si>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</si>
  <si>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</si>
  <si>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</si>
  <si>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</si>
  <si>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</si>
  <si>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</si>
  <si>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</si>
  <si>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</si>
  <si>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</si>
  <si>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</si>
  <si>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</si>
  <si>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</si>
  <si>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</si>
  <si>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</si>
  <si>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</si>
  <si>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</si>
  <si>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</si>
  <si>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</si>
  <si>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</si>
  <si>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</si>
  <si>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</si>
  <si>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</si>
  <si>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</si>
  <si>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</si>
  <si>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</si>
  <si>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</si>
  <si>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</si>
  <si>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</si>
  <si>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</si>
  <si>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</si>
  <si>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</si>
  <si>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</si>
  <si>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</si>
  <si>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</si>
  <si>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</si>
  <si>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</si>
  <si>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</si>
  <si>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</si>
  <si>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</si>
  <si>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</si>
  <si>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</si>
  <si>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</si>
  <si>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</si>
  <si>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</si>
  <si>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</si>
  <si>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</si>
  <si>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</si>
  <si>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</si>
  <si>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</si>
  <si>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</si>
  <si>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</si>
  <si>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</si>
  <si>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</si>
  <si>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</si>
  <si>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</si>
  <si>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</si>
  <si>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</si>
  <si>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</si>
  <si>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</si>
  <si>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</si>
  <si>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</si>
  <si>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</si>
  <si>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</si>
  <si>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</si>
  <si>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</si>
  <si>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</si>
  <si>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</si>
  <si>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</si>
  <si>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</si>
  <si>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</si>
  <si>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</si>
  <si>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</si>
  <si>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</si>
  <si>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</si>
  <si>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</si>
  <si>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</si>
  <si>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</si>
  <si>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</si>
  <si>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</si>
  <si>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</si>
  <si>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</si>
  <si>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</si>
  <si>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</si>
  <si>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</si>
  <si>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</si>
  <si>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</si>
  <si>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</si>
  <si>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</si>
  <si>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</si>
  <si>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</si>
  <si>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</si>
  <si>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</si>
  <si>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</si>
  <si>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</si>
  <si>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</si>
  <si>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</si>
  <si>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</si>
  <si>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</si>
  <si>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</si>
  <si>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</si>
  <si>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</si>
  <si>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</si>
  <si>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</si>
  <si>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</si>
  <si>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</si>
  <si>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</si>
  <si>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</si>
  <si>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</si>
  <si>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</si>
  <si>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</si>
  <si>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</si>
  <si>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</si>
  <si>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</si>
  <si>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</si>
  <si>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</si>
  <si>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</si>
  <si>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</si>
  <si>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</si>
  <si>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</si>
  <si>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</si>
  <si>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</si>
  <si>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</si>
  <si>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</si>
  <si>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</si>
  <si>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</si>
  <si>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</si>
  <si>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</si>
  <si>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</si>
  <si>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</si>
  <si>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</si>
  <si>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</si>
  <si>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</si>
  <si>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</si>
  <si>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</si>
  <si>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</si>
  <si>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</si>
  <si>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</si>
  <si>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</si>
  <si>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</si>
  <si>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</si>
  <si>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</si>
  <si>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</si>
  <si>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</si>
  <si>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</si>
  <si>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</si>
  <si>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</si>
  <si>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</si>
  <si>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</si>
  <si>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</si>
  <si>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</si>
  <si>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</si>
  <si>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</si>
  <si>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</si>
  <si>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</si>
  <si>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</si>
  <si>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</si>
  <si>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</si>
  <si>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</si>
  <si>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</si>
  <si>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</si>
  <si>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</si>
  <si>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</si>
  <si>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</si>
  <si>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</si>
  <si>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</si>
  <si>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</si>
  <si>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</si>
  <si>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</si>
  <si>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</si>
  <si>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</si>
  <si>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</si>
  <si>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</si>
  <si>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</si>
  <si>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</si>
  <si>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</si>
  <si>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</si>
  <si>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</si>
  <si>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</si>
  <si>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</si>
  <si>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</si>
  <si>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</si>
  <si>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</si>
  <si>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</si>
  <si>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</si>
  <si>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</si>
  <si>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</si>
  <si>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</si>
  <si>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</si>
  <si>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</si>
  <si>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</si>
  <si>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</si>
  <si>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</si>
  <si>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</si>
  <si>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</si>
  <si>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</si>
  <si>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</si>
  <si>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</si>
  <si>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</si>
  <si>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</si>
  <si>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</si>
  <si>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</si>
  <si>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</si>
  <si>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</si>
  <si>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</si>
  <si>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</si>
  <si>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</si>
  <si>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</si>
  <si>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</si>
  <si>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</si>
  <si>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</si>
  <si>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</si>
  <si>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</si>
  <si>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</si>
  <si>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</si>
  <si>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</si>
  <si>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</si>
  <si>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</si>
  <si>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</si>
  <si>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</si>
  <si>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</si>
  <si>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</si>
  <si>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</si>
  <si>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</si>
  <si>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</si>
  <si>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</si>
  <si>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</si>
  <si>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</si>
  <si>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</si>
  <si>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</si>
  <si>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</si>
  <si>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</si>
  <si>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</si>
  <si>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</si>
  <si>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</si>
  <si>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</si>
  <si>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</si>
  <si>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</si>
  <si>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</si>
  <si>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</si>
  <si>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</si>
  <si>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</si>
  <si>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</si>
  <si>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</si>
  <si>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</si>
  <si>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</si>
  <si>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</si>
  <si>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</si>
  <si>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</si>
  <si>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</si>
  <si>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</si>
  <si>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</si>
  <si>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</si>
  <si>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</si>
  <si>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</si>
  <si>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</si>
  <si>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</si>
  <si>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</si>
  <si>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</si>
  <si>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</si>
  <si>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</si>
  <si>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</si>
  <si>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</si>
  <si>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</si>
  <si>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</si>
  <si>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</si>
  <si>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</si>
  <si>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</si>
  <si>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</si>
  <si>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</si>
  <si>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</si>
  <si>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</si>
  <si>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</si>
  <si>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</si>
  <si>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</si>
  <si>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</si>
  <si>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</si>
  <si>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</si>
  <si>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</si>
  <si>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</si>
  <si>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</si>
  <si>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</si>
  <si>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</si>
  <si>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</si>
  <si>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</si>
  <si>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</si>
  <si>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</si>
  <si>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</si>
  <si>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</si>
  <si>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</si>
  <si>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</si>
  <si>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</si>
  <si>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</si>
  <si>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</si>
  <si>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</si>
  <si>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</si>
  <si>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</si>
  <si>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</si>
  <si>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</si>
  <si>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</si>
  <si>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</si>
  <si>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</si>
  <si>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</si>
  <si>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</si>
  <si>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</si>
  <si>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</si>
  <si>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</si>
  <si>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</si>
  <si>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</si>
  <si>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</si>
  <si>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</si>
  <si>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</si>
  <si>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</si>
  <si>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</si>
  <si>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</si>
  <si>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</si>
  <si>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</si>
  <si>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</si>
  <si>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</si>
  <si>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</si>
  <si>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</si>
  <si>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</si>
  <si>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</si>
  <si>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</si>
  <si>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</si>
  <si>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</si>
  <si>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</si>
  <si>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</si>
  <si>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</si>
  <si>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</si>
  <si>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</si>
  <si>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</si>
  <si>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</si>
  <si>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</si>
  <si>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</si>
  <si>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</si>
  <si>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</si>
  <si>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</si>
  <si>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</si>
  <si>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</si>
  <si>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</si>
  <si>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</si>
  <si>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</si>
  <si>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</si>
  <si>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</si>
  <si>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</si>
  <si>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</si>
  <si>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</si>
  <si>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</si>
  <si>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</si>
  <si>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</si>
  <si>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</si>
  <si>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</si>
  <si>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</si>
  <si>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</si>
  <si>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</si>
  <si>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</si>
  <si>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</si>
  <si>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</si>
  <si>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</si>
  <si>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</si>
  <si>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</si>
  <si>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</si>
  <si>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</si>
  <si>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</si>
  <si>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</si>
  <si>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</si>
  <si>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</si>
  <si>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</si>
  <si>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</si>
  <si>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</si>
  <si>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</si>
  <si>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</si>
  <si>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</si>
  <si>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</si>
  <si>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</si>
  <si>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</si>
  <si>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</si>
  <si>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</si>
  <si>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</si>
  <si>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</si>
  <si>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</si>
  <si>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</si>
  <si>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</si>
  <si>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</si>
  <si>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</si>
  <si>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</si>
  <si>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</si>
  <si>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</si>
  <si>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</si>
  <si>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</si>
  <si>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</si>
  <si>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</si>
  <si>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</si>
  <si>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</si>
  <si>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</si>
  <si>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</si>
  <si>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</si>
  <si>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</si>
  <si>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</si>
  <si>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</si>
  <si>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</si>
  <si>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</si>
  <si>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</si>
  <si>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</si>
  <si>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</si>
  <si>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</si>
  <si>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</si>
  <si>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</si>
  <si>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</si>
  <si>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</si>
  <si>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</si>
  <si>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</si>
  <si>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</si>
  <si>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</si>
  <si>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</si>
  <si>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</si>
  <si>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</si>
  <si>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</si>
  <si>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</si>
  <si>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</si>
  <si>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</si>
  <si>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</si>
  <si>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</si>
  <si>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</si>
  <si>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</si>
  <si>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</si>
  <si>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</si>
  <si>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</si>
  <si>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</si>
  <si>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</si>
  <si>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</si>
  <si>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</si>
  <si>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</si>
  <si>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</si>
  <si>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</si>
  <si>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</si>
  <si>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</si>
  <si>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</si>
  <si>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</si>
  <si>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</si>
  <si>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</si>
  <si>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</si>
  <si>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</si>
  <si>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</si>
  <si>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</si>
  <si>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</si>
  <si>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</si>
  <si>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</si>
  <si>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</si>
  <si>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</si>
  <si>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</si>
  <si>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</si>
  <si>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</si>
  <si>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</si>
  <si>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</si>
  <si>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</si>
  <si>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</si>
  <si>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</si>
  <si>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</si>
  <si>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</si>
  <si>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</si>
  <si>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</si>
  <si>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</si>
  <si>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</si>
  <si>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</si>
  <si>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</si>
  <si>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</si>
  <si>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</si>
  <si>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</si>
  <si>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</si>
  <si>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</si>
  <si>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</si>
  <si>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</si>
  <si>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</si>
  <si>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</si>
  <si>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</si>
  <si>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</si>
  <si>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</si>
  <si>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</si>
  <si>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</si>
  <si>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</si>
  <si>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</si>
  <si>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</si>
  <si>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</si>
  <si>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</si>
  <si>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</si>
  <si>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</si>
  <si>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</si>
  <si>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</si>
  <si>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</si>
  <si>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</si>
  <si>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</si>
  <si>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</si>
  <si>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</si>
  <si>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</si>
  <si>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</si>
  <si>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</si>
  <si>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</si>
  <si>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</si>
  <si>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</si>
  <si>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</si>
  <si>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</si>
  <si>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</si>
  <si>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</si>
  <si>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</si>
  <si>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</si>
  <si>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</si>
  <si>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</si>
  <si>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</si>
  <si>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</si>
  <si>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</si>
  <si>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</si>
  <si>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</si>
  <si>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</si>
  <si>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</si>
  <si>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</si>
  <si>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</si>
  <si>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</si>
  <si>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</si>
  <si>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</si>
  <si>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</si>
  <si>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</si>
  <si>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</si>
  <si>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</si>
  <si>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</si>
  <si>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</si>
  <si>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</si>
  <si>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</si>
  <si>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</si>
  <si>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</si>
  <si>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</si>
  <si>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</si>
  <si>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</si>
  <si>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</si>
  <si>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</si>
  <si>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</si>
  <si>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</si>
  <si>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</si>
  <si>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</si>
  <si>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</si>
  <si>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</si>
  <si>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</si>
  <si>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</si>
  <si>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</si>
  <si>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</si>
  <si>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</si>
  <si>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</si>
  <si>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</si>
  <si>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</si>
  <si>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</si>
  <si>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</si>
  <si>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</si>
  <si>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</si>
  <si>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</si>
  <si>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</si>
  <si>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</si>
  <si>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</si>
  <si>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</si>
  <si>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</si>
  <si>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</si>
  <si>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</si>
  <si>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</si>
  <si>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</si>
  <si>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</si>
  <si>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</si>
  <si>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</si>
  <si>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</si>
  <si>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</si>
  <si>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</si>
  <si>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</si>
  <si>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</si>
  <si>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</si>
  <si>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</si>
  <si>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</si>
  <si>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</si>
  <si>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</si>
  <si>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</si>
  <si>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</si>
  <si>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</si>
  <si>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</si>
  <si>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</si>
  <si>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</si>
  <si>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</si>
  <si>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</si>
  <si>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</si>
  <si>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</si>
  <si>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</si>
  <si>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</si>
  <si>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</si>
  <si>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</si>
  <si>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</si>
  <si>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</si>
  <si>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</si>
  <si>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</si>
  <si>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</si>
  <si>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</si>
  <si>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</si>
  <si>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</si>
  <si>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</si>
  <si>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</si>
  <si>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</si>
  <si>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</si>
  <si>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</si>
  <si>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</si>
  <si>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</si>
  <si>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</si>
  <si>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</si>
  <si>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</si>
  <si>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</si>
  <si>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</si>
  <si>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</si>
  <si>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</si>
  <si>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</si>
  <si>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</si>
  <si>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</si>
  <si>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</si>
  <si>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</si>
  <si>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</si>
  <si>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</si>
  <si>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</si>
  <si>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</si>
  <si>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</si>
  <si>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</si>
  <si>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</si>
  <si>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</si>
  <si>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</si>
  <si>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</si>
  <si>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</si>
  <si>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</si>
  <si>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</si>
  <si>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</si>
  <si>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</si>
  <si>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</si>
  <si>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</si>
  <si>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</si>
  <si>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</si>
  <si>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</si>
  <si>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</si>
  <si>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</si>
  <si>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</si>
  <si>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</si>
  <si>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</si>
  <si>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</si>
  <si>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</si>
  <si>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</si>
  <si>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</si>
  <si>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</si>
  <si>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</si>
  <si>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</si>
  <si>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</si>
  <si>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</si>
  <si>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</si>
  <si>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</si>
  <si>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</si>
  <si>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</si>
  <si>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</si>
  <si>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</si>
  <si>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</si>
  <si>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</si>
  <si>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</si>
  <si>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</si>
  <si>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</si>
  <si>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</si>
  <si>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</si>
  <si>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</si>
  <si>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</si>
  <si>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</si>
  <si>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</si>
  <si>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</si>
  <si>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</si>
  <si>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</si>
  <si>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</si>
  <si>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</si>
  <si>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</si>
  <si>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</si>
  <si>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</si>
  <si>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</si>
  <si>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</si>
  <si>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</si>
  <si>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</si>
  <si>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</si>
  <si>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</si>
  <si>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</si>
  <si>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</si>
  <si>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</si>
  <si>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</si>
  <si>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</si>
  <si>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</si>
  <si>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</si>
  <si>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</si>
  <si>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</si>
  <si>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</si>
  <si>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</si>
  <si>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</si>
  <si>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</si>
  <si>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</si>
  <si>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</si>
  <si>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</si>
  <si>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</si>
  <si>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</si>
  <si>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</si>
  <si>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</si>
  <si>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</si>
  <si>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</si>
  <si>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</si>
  <si>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</si>
  <si>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</si>
  <si>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</si>
  <si>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</si>
  <si>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</si>
  <si>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</si>
  <si>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</si>
  <si>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</si>
  <si>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</si>
  <si>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</si>
  <si>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</si>
  <si>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</si>
  <si>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</si>
  <si>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</si>
  <si>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</si>
  <si>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</si>
  <si>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</si>
  <si>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</si>
  <si>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</si>
  <si>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</si>
  <si>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</si>
  <si>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</si>
  <si>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</si>
  <si>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</si>
  <si>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</si>
  <si>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</si>
  <si>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</si>
  <si>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</si>
  <si>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</si>
  <si>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</si>
  <si>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</si>
  <si>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</si>
  <si>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</si>
  <si>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</si>
  <si>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</si>
  <si>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</si>
  <si>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</si>
  <si>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</si>
  <si>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</si>
  <si>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</si>
  <si>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</si>
  <si>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</si>
  <si>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</si>
  <si>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</si>
  <si>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</si>
  <si>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</si>
  <si>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</si>
  <si>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</si>
  <si>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</si>
  <si>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</si>
  <si>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</si>
  <si>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</si>
  <si>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</si>
  <si>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</si>
  <si>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</si>
  <si>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</si>
  <si>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</si>
  <si>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</si>
  <si>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</si>
  <si>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</si>
  <si>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</si>
  <si>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</si>
  <si>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</si>
  <si>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</si>
  <si>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</si>
  <si>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</si>
  <si>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</si>
  <si>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</si>
  <si>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</si>
  <si>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</si>
  <si>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</si>
  <si>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</si>
  <si>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</si>
  <si>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</si>
  <si>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</si>
  <si>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</si>
  <si>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</si>
  <si>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</si>
  <si>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</si>
  <si>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</si>
  <si>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</si>
  <si>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</si>
  <si>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</si>
  <si>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</si>
  <si>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</si>
  <si>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</si>
  <si>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</si>
  <si>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</si>
  <si>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</si>
  <si>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</si>
  <si>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</si>
  <si>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</si>
  <si>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</si>
  <si>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</si>
  <si>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</si>
  <si>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</si>
  <si>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</si>
  <si>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</si>
  <si>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</si>
  <si>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</si>
  <si>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</si>
  <si>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</si>
  <si>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</si>
  <si>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</si>
  <si>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</si>
  <si>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</si>
  <si>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</si>
  <si>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</si>
  <si>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</si>
  <si>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</si>
  <si>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</si>
  <si>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</si>
  <si>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</si>
  <si>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</si>
  <si>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</si>
  <si>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</si>
  <si>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</si>
  <si>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</si>
  <si>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</si>
  <si>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</si>
  <si>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</si>
  <si>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</si>
  <si>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</si>
  <si>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</si>
  <si>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</si>
  <si>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</si>
  <si>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</si>
  <si>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</si>
  <si>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</si>
  <si>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</si>
  <si>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</si>
  <si>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</si>
  <si>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</si>
  <si>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</si>
  <si>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</si>
  <si>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</si>
  <si>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</si>
  <si>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</si>
  <si>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</si>
  <si>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</si>
  <si>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</si>
  <si>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</si>
  <si>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</si>
  <si>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</si>
  <si>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</si>
  <si>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</si>
  <si>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</si>
  <si>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</si>
  <si>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</si>
  <si>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</si>
  <si>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</si>
  <si>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</si>
  <si>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</si>
  <si>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</si>
  <si>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</si>
  <si>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</si>
  <si>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</si>
  <si>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</si>
  <si>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</si>
  <si>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</si>
  <si>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</si>
  <si>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</si>
  <si>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</si>
  <si>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</si>
  <si>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</si>
  <si>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</si>
  <si>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</si>
  <si>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</si>
  <si>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</si>
  <si>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</si>
  <si>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</si>
  <si>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</si>
  <si>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</si>
  <si>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</si>
  <si>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</si>
  <si>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</si>
  <si>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</si>
  <si>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</si>
  <si>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</si>
  <si>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</si>
  <si>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</si>
  <si>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</si>
  <si>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</si>
  <si>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</si>
  <si>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</si>
  <si>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</si>
  <si>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</si>
  <si>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</si>
  <si>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</si>
  <si>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</si>
  <si>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</si>
  <si>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</si>
  <si>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</si>
  <si>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</si>
  <si>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</si>
  <si>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</si>
  <si>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</si>
  <si>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</si>
  <si>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</si>
  <si>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</si>
  <si>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</si>
  <si>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</si>
  <si>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</si>
  <si>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</si>
  <si>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</si>
  <si>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</si>
  <si>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</si>
  <si>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</si>
  <si>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</si>
  <si>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</si>
  <si>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</si>
  <si>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</si>
  <si>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</si>
  <si>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</si>
  <si>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</si>
  <si>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</si>
  <si>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</si>
  <si>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</si>
  <si>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</si>
  <si>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</si>
  <si>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</si>
  <si>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</si>
  <si>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</si>
  <si>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</si>
  <si>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</si>
  <si>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</si>
  <si>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</si>
  <si>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</si>
  <si>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</si>
  <si>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</si>
  <si>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</si>
  <si>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</si>
  <si>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</si>
  <si>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</si>
  <si>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</si>
  <si>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</si>
  <si>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</si>
  <si>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</si>
  <si>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</si>
  <si>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</si>
  <si>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</si>
  <si>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</si>
  <si>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</si>
  <si>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</si>
  <si>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</si>
  <si>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</si>
  <si>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</si>
  <si>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</si>
  <si>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</si>
  <si>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</si>
  <si>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</si>
  <si>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</si>
  <si>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</si>
  <si>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</si>
  <si>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</si>
  <si>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</si>
  <si>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</si>
  <si>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</si>
  <si>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</si>
  <si>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</si>
  <si>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</si>
  <si>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</si>
  <si>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</si>
  <si>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</si>
  <si>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</si>
  <si>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</si>
  <si>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</si>
  <si>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</si>
  <si>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</si>
  <si>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</si>
  <si>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</si>
  <si>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</si>
  <si>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</si>
  <si>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</si>
  <si>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</si>
  <si>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</si>
  <si>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</si>
  <si>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</si>
  <si>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</si>
  <si>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</si>
  <si>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</si>
  <si>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</si>
  <si>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</si>
  <si>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</si>
  <si>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</si>
  <si>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</si>
  <si>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</si>
  <si>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</si>
  <si>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</si>
  <si>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</si>
  <si>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</si>
  <si>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</si>
  <si>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</si>
  <si>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</si>
  <si>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</si>
  <si>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</si>
  <si>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</si>
  <si>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</si>
  <si>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</si>
  <si>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</si>
  <si>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</si>
  <si>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</si>
  <si>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</si>
  <si>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</si>
  <si>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</si>
  <si>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</si>
  <si>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</si>
  <si>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</si>
  <si>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</si>
  <si>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</si>
  <si>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</si>
  <si>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</si>
  <si>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</si>
  <si>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</si>
  <si>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</si>
  <si>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</si>
  <si>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</si>
  <si>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</si>
  <si>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</si>
  <si>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</si>
  <si>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</si>
  <si>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</si>
  <si>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</si>
  <si>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</si>
  <si>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</si>
  <si>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</si>
  <si>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</si>
  <si>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</si>
  <si>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</si>
  <si>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</si>
  <si>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</si>
  <si>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</si>
  <si>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</si>
  <si>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</si>
  <si>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</si>
  <si>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</si>
  <si>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</si>
  <si>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</si>
  <si>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</si>
  <si>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</si>
  <si>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</si>
  <si>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</si>
  <si>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</si>
  <si>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</si>
  <si>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</si>
  <si>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</si>
  <si>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</si>
  <si>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</si>
  <si>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</si>
  <si>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</si>
  <si>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</si>
  <si>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</si>
  <si>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</si>
  <si>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</si>
  <si>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</si>
  <si>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</si>
  <si>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</si>
  <si>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</si>
  <si>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</si>
  <si>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</si>
  <si>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</si>
  <si>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</si>
  <si>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</si>
  <si>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</si>
  <si>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</si>
  <si>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</si>
  <si>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</si>
  <si>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</si>
  <si>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</si>
  <si>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</si>
  <si>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</si>
  <si>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</si>
  <si>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</si>
  <si>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</si>
  <si>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</si>
  <si>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</si>
  <si>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</si>
  <si>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</si>
  <si>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</si>
  <si>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</si>
  <si>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</si>
  <si>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</si>
  <si>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</si>
  <si>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</si>
  <si>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</si>
  <si>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</si>
  <si>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</si>
  <si>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</si>
  <si>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</si>
  <si>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</si>
  <si>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</si>
  <si>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</si>
  <si>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</si>
  <si>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</si>
  <si>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</si>
  <si>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</si>
  <si>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</si>
  <si>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</si>
  <si>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</si>
  <si>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</si>
  <si>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</si>
  <si>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</si>
  <si>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</si>
  <si>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</si>
  <si>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</si>
  <si>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</si>
  <si>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</si>
  <si>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</si>
  <si>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</si>
  <si>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</si>
  <si>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</si>
  <si>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</si>
  <si>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</si>
  <si>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</si>
  <si>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</si>
  <si>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</si>
  <si>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</si>
  <si>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</si>
  <si>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</si>
  <si>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</si>
  <si>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</si>
  <si>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</si>
  <si>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</si>
  <si>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</si>
  <si>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</si>
  <si>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</si>
  <si>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</si>
  <si>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</si>
  <si>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</si>
  <si>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</si>
  <si>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</si>
  <si>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</si>
  <si>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</si>
  <si>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</si>
  <si>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</si>
  <si>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</si>
  <si>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</si>
  <si>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</si>
  <si>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</si>
  <si>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</si>
  <si>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</si>
  <si>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</si>
  <si>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</si>
  <si>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</si>
  <si>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</si>
  <si>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</si>
  <si>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</si>
  <si>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</si>
  <si>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</si>
  <si>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</si>
  <si>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</si>
  <si>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</si>
  <si>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</si>
  <si>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</si>
  <si>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</si>
  <si>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</si>
  <si>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</si>
  <si>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</si>
  <si>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</si>
  <si>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</si>
  <si>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</si>
  <si>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</si>
  <si>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</si>
  <si>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</si>
  <si>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</si>
  <si>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</si>
  <si>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</si>
  <si>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</si>
  <si>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</si>
  <si>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</si>
  <si>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</si>
  <si>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</si>
  <si>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</si>
  <si>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</si>
  <si>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</si>
  <si>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</si>
  <si>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</si>
  <si>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</si>
  <si>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</si>
  <si>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</si>
  <si>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</si>
  <si>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</si>
  <si>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</si>
  <si>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</si>
  <si>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</si>
  <si>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</si>
  <si>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</si>
  <si>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</si>
  <si>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</si>
  <si>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</si>
  <si>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</si>
  <si>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</si>
  <si>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</si>
  <si>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</si>
  <si>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</si>
  <si>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</si>
  <si>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</si>
  <si>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</si>
  <si>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</si>
  <si>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</si>
  <si>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</si>
  <si>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</si>
  <si>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</si>
  <si>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</si>
  <si>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</si>
  <si>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</si>
  <si>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</si>
  <si>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</si>
  <si>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</si>
  <si>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</si>
  <si>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</si>
  <si>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</si>
  <si>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</si>
  <si>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</si>
  <si>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</si>
  <si>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</si>
  <si>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</si>
  <si>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</si>
  <si>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</si>
  <si>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</si>
  <si>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</si>
  <si>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</si>
  <si>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</si>
  <si>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</si>
  <si>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</si>
  <si>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</si>
  <si>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</si>
  <si>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</si>
  <si>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</si>
  <si>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</si>
  <si>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</si>
  <si>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</si>
  <si>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</si>
  <si>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</si>
  <si>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</si>
  <si>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</si>
  <si>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</si>
  <si>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</si>
  <si>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</si>
  <si>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</si>
  <si>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</si>
  <si>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</si>
  <si>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</si>
  <si>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</si>
  <si>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</si>
  <si>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</si>
  <si>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</si>
  <si>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</si>
  <si>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</si>
  <si>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</si>
  <si>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</si>
  <si>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</si>
  <si>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</si>
  <si>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</si>
  <si>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</si>
  <si>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</si>
  <si>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</si>
  <si>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</si>
  <si>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</si>
  <si>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</si>
  <si>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</si>
  <si>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</si>
  <si>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</si>
  <si>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</si>
  <si>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</si>
  <si>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</si>
  <si>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</si>
  <si>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</si>
  <si>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</si>
  <si>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</si>
  <si>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</si>
  <si>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</si>
  <si>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</si>
  <si>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</si>
  <si>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</si>
  <si>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</si>
  <si>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</si>
  <si>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</si>
  <si>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</si>
  <si>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</si>
  <si>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</si>
  <si>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</si>
  <si>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</si>
  <si>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</si>
  <si>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</si>
  <si>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</si>
  <si>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</si>
  <si>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</si>
  <si>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</si>
  <si>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</si>
  <si>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</si>
  <si>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</si>
  <si>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</si>
  <si>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</si>
  <si>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</si>
  <si>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</si>
  <si>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</si>
  <si>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</si>
  <si>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</si>
  <si>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</si>
  <si>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</si>
  <si>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</si>
  <si>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</si>
  <si>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</si>
  <si>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</si>
  <si>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</si>
  <si>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</si>
  <si>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</si>
  <si>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</si>
  <si>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</si>
  <si>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</si>
  <si>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</si>
  <si>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</si>
  <si>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</si>
  <si>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</si>
  <si>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</si>
  <si>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</si>
  <si>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</si>
  <si>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</si>
  <si>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</si>
  <si>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</si>
  <si>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</si>
  <si>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</si>
  <si>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</si>
  <si>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</si>
  <si>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</si>
  <si>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</si>
  <si>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</si>
  <si>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</si>
  <si>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</si>
  <si>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</si>
  <si>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</si>
  <si>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</si>
  <si>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</si>
  <si>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</si>
  <si>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</si>
  <si>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</si>
  <si>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</si>
  <si>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</si>
  <si>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</si>
  <si>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</si>
  <si>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</si>
  <si>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</si>
  <si>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</si>
  <si>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</si>
  <si>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</si>
  <si>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</si>
  <si>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</si>
  <si>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</si>
  <si>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</si>
  <si>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</si>
  <si>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</si>
  <si>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</si>
  <si>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</si>
  <si>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</si>
  <si>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</si>
  <si>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</si>
  <si>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</si>
  <si>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</si>
  <si>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</si>
  <si>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</si>
  <si>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</si>
  <si>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</si>
  <si>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</si>
  <si>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</si>
  <si>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</si>
  <si>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</si>
  <si>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</si>
  <si>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</si>
  <si>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</si>
  <si>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</si>
  <si>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</si>
  <si>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</si>
  <si>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</si>
  <si>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</si>
  <si>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</si>
  <si>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</si>
  <si>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</si>
  <si>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</si>
  <si>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</si>
  <si>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</si>
  <si>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</si>
  <si>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</si>
  <si>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</si>
  <si>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</si>
  <si>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</si>
  <si>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</si>
  <si>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</si>
  <si>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</si>
  <si>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</si>
  <si>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</si>
  <si>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</si>
  <si>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</si>
  <si>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</si>
  <si>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</si>
  <si>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</si>
  <si>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</si>
  <si>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</si>
  <si>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</si>
  <si>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</si>
  <si>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</si>
  <si>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</si>
  <si>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</si>
  <si>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</si>
  <si>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</si>
  <si>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</si>
  <si>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</si>
  <si>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</si>
  <si>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</si>
  <si>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</si>
  <si>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</si>
  <si>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</si>
  <si>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</si>
  <si>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</si>
  <si>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</si>
  <si>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</si>
  <si>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</si>
  <si>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</si>
  <si>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</si>
  <si>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</si>
  <si>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</si>
  <si>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</si>
  <si>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</si>
  <si>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</si>
  <si>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</si>
  <si>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</si>
  <si>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</si>
  <si>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</si>
  <si>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</si>
  <si>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</si>
  <si>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</si>
  <si>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</si>
  <si>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</si>
  <si>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</si>
  <si>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</si>
  <si>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</si>
  <si>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</si>
  <si>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</si>
  <si>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</si>
  <si>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</si>
  <si>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</si>
  <si>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</si>
  <si>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</si>
  <si>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</si>
  <si>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</si>
  <si>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</si>
  <si>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</si>
  <si>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</si>
  <si>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</si>
  <si>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</si>
  <si>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</si>
  <si>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</si>
  <si>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</si>
  <si>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</si>
  <si>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</si>
  <si>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</si>
  <si>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</si>
  <si>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</si>
  <si>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</si>
  <si>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</si>
  <si>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</si>
  <si>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</si>
  <si>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</si>
  <si>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</si>
  <si>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</si>
  <si>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</si>
  <si>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</si>
  <si>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</si>
  <si>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</si>
  <si>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</si>
  <si>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</si>
  <si>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</si>
  <si>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</si>
  <si>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</si>
  <si>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</si>
  <si>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</si>
  <si>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</si>
  <si>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</si>
  <si>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</si>
  <si>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</si>
  <si>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</si>
  <si>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</si>
  <si>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</si>
  <si>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</si>
  <si>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</si>
  <si>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</si>
  <si>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</si>
  <si>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</si>
  <si>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</si>
  <si>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</si>
  <si>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</si>
  <si>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</si>
  <si>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</si>
  <si>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</si>
  <si>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</si>
  <si>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</si>
  <si>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</si>
  <si>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</si>
  <si>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</si>
  <si>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</si>
  <si>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</si>
  <si>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</si>
  <si>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</si>
  <si>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</si>
  <si>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</si>
  <si>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</si>
  <si>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</si>
  <si>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</si>
  <si>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</si>
  <si>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</si>
  <si>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</si>
  <si>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</si>
  <si>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</si>
  <si>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</si>
  <si>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</si>
  <si>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</si>
  <si>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</si>
  <si>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</si>
  <si>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</si>
  <si>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</si>
  <si>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</si>
  <si>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</si>
  <si>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</si>
  <si>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</si>
  <si>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</si>
  <si>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</si>
  <si>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</si>
  <si>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</si>
  <si>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</si>
  <si>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</si>
  <si>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</si>
  <si>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</si>
  <si>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</si>
  <si>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</si>
  <si>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</si>
  <si>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</si>
  <si>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</si>
  <si>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</si>
  <si>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</si>
  <si>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</si>
  <si>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</si>
  <si>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</si>
  <si>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</si>
  <si>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</si>
  <si>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</si>
  <si>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</si>
  <si>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</si>
  <si>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</si>
  <si>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</si>
  <si>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</si>
  <si>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</si>
  <si>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</si>
  <si>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</si>
  <si>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</si>
  <si>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</si>
  <si>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</si>
  <si>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</si>
  <si>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</si>
  <si>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</si>
  <si>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</si>
  <si>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</si>
  <si>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</si>
  <si>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</si>
  <si>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</si>
  <si>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</si>
  <si>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</si>
  <si>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</si>
  <si>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</si>
  <si>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</si>
  <si>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</si>
  <si>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</si>
  <si>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</si>
  <si>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</si>
  <si>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</si>
  <si>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</si>
  <si>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</si>
  <si>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</si>
  <si>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</si>
  <si>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</si>
  <si>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</si>
  <si>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</si>
  <si>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</si>
  <si>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</si>
  <si>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</si>
  <si>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</si>
  <si>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</si>
  <si>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</si>
  <si>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</si>
  <si>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</si>
  <si>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</si>
  <si>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</si>
  <si>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</si>
  <si>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</si>
  <si>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</si>
  <si>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</si>
  <si>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</si>
  <si>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</si>
  <si>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</si>
  <si>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</si>
  <si>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</si>
  <si>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</si>
  <si>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</si>
  <si>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</si>
  <si>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</si>
  <si>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</si>
  <si>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</si>
  <si>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</si>
  <si>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</si>
  <si>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</si>
  <si>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</si>
  <si>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</si>
  <si>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</si>
  <si>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</si>
  <si>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</si>
  <si>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</si>
  <si>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</si>
  <si>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</si>
  <si>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</si>
  <si>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</si>
  <si>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</si>
  <si>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</si>
  <si>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</si>
  <si>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</si>
  <si>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</si>
  <si>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</si>
  <si>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</si>
  <si>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</si>
  <si>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</si>
  <si>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</si>
  <si>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</si>
  <si>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</si>
  <si>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</si>
  <si>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</si>
  <si>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</si>
  <si>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</si>
  <si>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</si>
  <si>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</si>
  <si>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</si>
  <si>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</si>
  <si>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</si>
  <si>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</si>
  <si>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</si>
  <si>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</si>
  <si>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</si>
  <si>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</si>
  <si>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</si>
  <si>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</si>
  <si>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</si>
  <si>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</si>
  <si>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</si>
  <si>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</si>
  <si>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</si>
  <si>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</si>
  <si>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</si>
  <si>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</si>
  <si>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</si>
  <si>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</si>
  <si>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</si>
  <si>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</si>
  <si>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</si>
  <si>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</si>
  <si>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</si>
  <si>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</si>
  <si>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</si>
  <si>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</si>
  <si>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</si>
  <si>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</si>
  <si>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</si>
  <si>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</si>
  <si>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</si>
  <si>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</si>
  <si>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</si>
  <si>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</si>
  <si>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</si>
  <si>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</si>
  <si>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</si>
  <si>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</si>
  <si>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</si>
  <si>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</si>
  <si>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</si>
  <si>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</si>
  <si>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</si>
  <si>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</si>
  <si>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</si>
  <si>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</si>
  <si>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</si>
  <si>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</si>
  <si>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</si>
  <si>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</si>
  <si>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</si>
  <si>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</si>
  <si>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</si>
  <si>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</si>
  <si>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</si>
  <si>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</si>
  <si>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</si>
  <si>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</si>
  <si>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</si>
  <si>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</si>
  <si>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</si>
  <si>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</si>
  <si>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</si>
  <si>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</si>
  <si>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</si>
  <si>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</si>
  <si>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</si>
  <si>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</si>
  <si>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</si>
  <si>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</si>
  <si>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</si>
  <si>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</si>
  <si>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</si>
  <si>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</si>
  <si>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</si>
  <si>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</si>
  <si>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</si>
  <si>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</si>
  <si>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</si>
  <si>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</si>
  <si>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</si>
  <si>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</si>
  <si>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</si>
  <si>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</si>
  <si>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</si>
  <si>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</si>
  <si>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</si>
  <si>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</si>
  <si>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</si>
  <si>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</si>
  <si>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</si>
  <si>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</si>
  <si>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</si>
  <si>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</si>
  <si>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</si>
  <si>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</si>
  <si>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</si>
  <si>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</si>
  <si>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</si>
  <si>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</si>
  <si>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</si>
  <si>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</si>
  <si>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</si>
  <si>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</si>
  <si>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</si>
  <si>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</si>
  <si>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</si>
  <si>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</si>
  <si>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</si>
  <si>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</si>
  <si>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</si>
  <si>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</si>
  <si>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</si>
  <si>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</si>
  <si>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</si>
  <si>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</si>
  <si>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</si>
  <si>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</si>
  <si>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</si>
  <si>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</si>
  <si>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</si>
  <si>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</si>
  <si>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</si>
  <si>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</si>
  <si>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</si>
  <si>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</si>
  <si>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</si>
  <si>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</si>
  <si>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</si>
  <si>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</si>
  <si>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</si>
  <si>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</si>
  <si>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</si>
  <si>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</si>
  <si>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</si>
  <si>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</si>
  <si>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</si>
  <si>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</si>
  <si>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</si>
  <si>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</si>
  <si>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</si>
  <si>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</si>
  <si>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</si>
  <si>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</si>
  <si>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</si>
  <si>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</si>
  <si>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</si>
  <si>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</si>
  <si>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</si>
  <si>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</si>
  <si>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</si>
  <si>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</si>
  <si>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</si>
  <si>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</si>
  <si>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</si>
  <si>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</si>
  <si>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</si>
  <si>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</si>
  <si>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</si>
  <si>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</si>
  <si>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</si>
  <si>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</si>
  <si>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</si>
  <si>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</si>
  <si>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</si>
  <si>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</si>
  <si>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</si>
  <si>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</si>
  <si>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</si>
  <si>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</si>
  <si>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</si>
  <si>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</si>
  <si>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</si>
  <si>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</si>
  <si>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</si>
  <si>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</si>
  <si>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</si>
  <si>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</si>
  <si>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</si>
  <si>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</si>
  <si>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</si>
  <si>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</si>
  <si>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</si>
  <si>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</si>
  <si>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</si>
  <si>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</si>
  <si>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</si>
  <si>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</si>
  <si>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</si>
  <si>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</si>
  <si>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</si>
  <si>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</si>
  <si>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</si>
  <si>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</si>
  <si>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</si>
  <si>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</si>
  <si>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</si>
  <si>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</si>
  <si>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</si>
  <si>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</si>
  <si>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</si>
  <si>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</si>
  <si>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</si>
  <si>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</si>
  <si>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</si>
  <si>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</si>
  <si>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</si>
  <si>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</si>
  <si>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</si>
  <si>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</si>
  <si>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</si>
  <si>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</si>
  <si>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</si>
  <si>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</si>
  <si>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</si>
  <si>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</si>
  <si>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</si>
  <si>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</si>
  <si>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</si>
  <si>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</si>
  <si>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</si>
  <si>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</si>
  <si>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</si>
  <si>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</si>
  <si>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</si>
  <si>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</si>
  <si>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</si>
  <si>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</si>
  <si>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</si>
  <si>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</si>
  <si>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</si>
  <si>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</si>
  <si>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</si>
  <si>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</si>
  <si>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</si>
  <si>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</si>
  <si>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</si>
  <si>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</si>
  <si>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</si>
  <si>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</si>
  <si>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</si>
  <si>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</si>
  <si>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</si>
  <si>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</si>
  <si>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</si>
  <si>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</si>
  <si>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</si>
  <si>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</si>
  <si>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</si>
  <si>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</si>
  <si>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</si>
  <si>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</si>
  <si>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</si>
  <si>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</si>
  <si>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</si>
  <si>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</si>
  <si>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</si>
  <si>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</si>
  <si>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</si>
  <si>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</si>
  <si>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</si>
  <si>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</si>
  <si>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</si>
  <si>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</si>
  <si>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</si>
  <si>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</si>
  <si>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</si>
  <si>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</si>
  <si>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</si>
  <si>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</si>
  <si>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</si>
  <si>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</si>
  <si>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</si>
  <si>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</si>
  <si>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</si>
  <si>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</si>
  <si>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</si>
  <si>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</si>
  <si>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</si>
  <si>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</si>
  <si>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</si>
  <si>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</si>
  <si>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</si>
  <si>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</si>
  <si>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</si>
  <si>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</si>
  <si>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</si>
  <si>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</si>
  <si>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</si>
  <si>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</si>
  <si>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</si>
  <si>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</si>
  <si>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</si>
  <si>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</si>
  <si>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</si>
  <si>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</si>
  <si>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</si>
  <si>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</si>
  <si>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</si>
  <si>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</si>
  <si>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</si>
  <si>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</si>
  <si>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</si>
  <si>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</si>
  <si>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</si>
  <si>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</si>
  <si>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</si>
  <si>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</si>
  <si>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</si>
  <si>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</si>
  <si>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</si>
  <si>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</si>
  <si>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</si>
  <si>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</si>
  <si>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</si>
  <si>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</si>
  <si>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</si>
  <si>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</si>
  <si>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</si>
  <si>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</si>
  <si>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</si>
  <si>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</si>
  <si>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</si>
  <si>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</si>
  <si>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</si>
  <si>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</si>
  <si>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</si>
  <si>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</si>
  <si>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</si>
  <si>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</si>
  <si>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</si>
  <si>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</si>
  <si>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</si>
  <si>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</si>
  <si>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</si>
  <si>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</si>
  <si>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</si>
  <si>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</si>
  <si>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</si>
  <si>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</si>
  <si>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</si>
  <si>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</si>
  <si>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</si>
  <si>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</si>
  <si>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</si>
  <si>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</si>
  <si>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</si>
  <si>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</si>
  <si>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</si>
  <si>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</si>
  <si>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</si>
  <si>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</si>
  <si>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</si>
  <si>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</si>
  <si>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</si>
  <si>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</si>
  <si>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</si>
  <si>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</si>
  <si>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</si>
  <si>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</si>
  <si>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</si>
  <si>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</si>
  <si>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</si>
  <si>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</si>
  <si>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</si>
  <si>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</si>
  <si>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</si>
  <si>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</si>
  <si>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</si>
  <si>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</si>
  <si>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</si>
  <si>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</si>
  <si>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</si>
  <si>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</si>
  <si>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</si>
  <si>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</si>
  <si>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</si>
  <si>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</si>
  <si>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</si>
  <si>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</si>
  <si>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</si>
  <si>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</si>
  <si>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</si>
  <si>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</si>
  <si>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</si>
  <si>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</si>
  <si>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</si>
  <si>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</si>
  <si>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</si>
  <si>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</si>
  <si>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</si>
  <si>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</si>
  <si>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</si>
  <si>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</si>
  <si>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</si>
  <si>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</si>
  <si>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</si>
  <si>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</si>
  <si>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</si>
  <si>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</si>
  <si>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</si>
  <si>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</si>
  <si>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</si>
  <si>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</si>
  <si>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</si>
  <si>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</si>
  <si>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</si>
  <si>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</si>
  <si>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</si>
  <si>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</si>
  <si>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</si>
  <si>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</si>
  <si>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</si>
  <si>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</si>
  <si>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</si>
  <si>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</si>
  <si>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</si>
  <si>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</si>
  <si>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</si>
  <si>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</si>
  <si>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</si>
  <si>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</si>
  <si>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</si>
  <si>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</si>
  <si>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</si>
  <si>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</si>
  <si>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</si>
  <si>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</si>
  <si>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</si>
  <si>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</si>
  <si>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</si>
  <si>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</si>
  <si>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</si>
  <si>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</si>
  <si>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</si>
  <si>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</si>
  <si>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</si>
  <si>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</si>
  <si>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</si>
  <si>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</si>
  <si>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</si>
  <si>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</si>
  <si>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</si>
  <si>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</si>
  <si>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</si>
  <si>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</si>
  <si>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</si>
  <si>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</si>
  <si>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</si>
  <si>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</si>
  <si>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</si>
  <si>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</si>
  <si>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</si>
  <si>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</si>
  <si>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</si>
  <si>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</si>
  <si>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</si>
  <si>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</si>
  <si>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</si>
  <si>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</si>
  <si>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</si>
  <si>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</si>
  <si>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</si>
  <si>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</si>
  <si>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</si>
  <si>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</si>
  <si>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</si>
  <si>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</si>
  <si>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</si>
  <si>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</si>
  <si>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</si>
  <si>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</si>
  <si>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</si>
  <si>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</si>
  <si>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</si>
  <si>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</si>
  <si>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</si>
  <si>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</si>
  <si>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</si>
  <si>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</si>
  <si>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</si>
  <si>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</si>
  <si>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</si>
  <si>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</si>
  <si>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</si>
  <si>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</si>
  <si>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</si>
  <si>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</si>
  <si>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</si>
  <si>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</si>
  <si>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</si>
  <si>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</si>
  <si>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</si>
  <si>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</si>
  <si>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</si>
  <si>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</si>
  <si>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</si>
  <si>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</si>
  <si>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</si>
  <si>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</si>
  <si>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</si>
  <si>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</si>
  <si>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</si>
  <si>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</si>
  <si>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</si>
  <si>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</si>
  <si>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</si>
  <si>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</si>
  <si>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</si>
  <si>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</si>
  <si>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</si>
  <si>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</si>
  <si>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</si>
  <si>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</si>
  <si>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</si>
  <si>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</si>
  <si>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</si>
  <si>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</si>
  <si>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</si>
  <si>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</si>
  <si>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</si>
  <si>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</si>
  <si>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</si>
  <si>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</si>
  <si>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</si>
  <si>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</si>
  <si>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</si>
  <si>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</si>
  <si>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</si>
  <si>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</si>
  <si>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</si>
  <si>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</si>
  <si>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</si>
  <si>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</si>
  <si>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</si>
  <si>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</si>
  <si>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</si>
  <si>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</si>
  <si>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</si>
  <si>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</si>
  <si>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</si>
  <si>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</si>
  <si>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</si>
  <si>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</si>
  <si>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</si>
  <si>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</si>
  <si>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</si>
  <si>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</si>
  <si>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</si>
  <si>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</si>
  <si>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</si>
  <si>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</si>
  <si>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</si>
  <si>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</si>
  <si>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</si>
  <si>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</si>
  <si>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</si>
  <si>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</si>
  <si>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</si>
  <si>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</si>
  <si>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</si>
  <si>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</si>
  <si>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</si>
  <si>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</si>
  <si>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</si>
  <si>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</si>
  <si>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</si>
  <si>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</si>
  <si>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</si>
  <si>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</si>
  <si>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</si>
  <si>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</si>
  <si>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</si>
  <si>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</si>
  <si>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</si>
  <si>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</si>
  <si>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</si>
  <si>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</si>
  <si>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</si>
  <si>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</si>
  <si>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</si>
  <si>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</si>
  <si>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</si>
  <si>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</si>
  <si>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</si>
  <si>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</si>
  <si>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</si>
  <si>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</si>
  <si>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</si>
  <si>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</si>
  <si>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</si>
  <si>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</si>
  <si>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</si>
  <si>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</si>
  <si>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</si>
  <si>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</si>
  <si>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</si>
  <si>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</si>
  <si>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</si>
  <si>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</si>
  <si>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</si>
  <si>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</si>
  <si>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</si>
  <si>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</si>
  <si>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</si>
  <si>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</si>
  <si>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</si>
  <si>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</si>
  <si>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</si>
  <si>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</si>
  <si>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</si>
  <si>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</si>
  <si>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</si>
  <si>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</si>
  <si>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</si>
  <si>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</si>
  <si>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</si>
  <si>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</si>
  <si>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</si>
  <si>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</si>
  <si>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</si>
  <si>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</si>
  <si>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</si>
  <si>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</si>
  <si>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</si>
  <si>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</si>
  <si>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</si>
  <si>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</si>
  <si>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</si>
  <si>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</si>
  <si>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</si>
  <si>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</si>
  <si>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</si>
  <si>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</si>
  <si>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</si>
  <si>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</si>
  <si>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</si>
  <si>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</si>
  <si>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</si>
  <si>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</si>
  <si>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</si>
  <si>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</si>
  <si>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</si>
  <si>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</si>
  <si>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</si>
  <si>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</si>
  <si>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</si>
  <si>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</si>
  <si>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</si>
  <si>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</si>
  <si>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</si>
  <si>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</si>
  <si>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</si>
  <si>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</si>
  <si>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</si>
  <si>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</si>
  <si>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</si>
  <si>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</si>
  <si>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</si>
  <si>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</si>
  <si>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</si>
  <si>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</si>
  <si>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</si>
  <si>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</si>
  <si>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</si>
  <si>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</si>
  <si>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</si>
  <si>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</si>
  <si>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</si>
  <si>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</si>
  <si>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</si>
  <si>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</si>
  <si>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</si>
  <si>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</si>
  <si>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</si>
  <si>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</si>
  <si>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</si>
  <si>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</si>
  <si>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</si>
  <si>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</si>
  <si>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</si>
  <si>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</si>
  <si>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</si>
  <si>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</si>
  <si>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</si>
  <si>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</si>
  <si>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</si>
  <si>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</si>
  <si>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</si>
  <si>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</si>
  <si>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</si>
  <si>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</si>
  <si>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</si>
  <si>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</si>
  <si>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</si>
  <si>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</si>
  <si>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</si>
  <si>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</si>
  <si>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</si>
  <si>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</si>
  <si>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</si>
  <si>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</si>
  <si>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</si>
  <si>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</si>
  <si>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</si>
  <si>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</si>
  <si>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</si>
  <si>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</si>
  <si>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</si>
  <si>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</si>
  <si>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</si>
  <si>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</si>
  <si>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</si>
  <si>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</si>
  <si>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</si>
  <si>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</si>
  <si>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</si>
  <si>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</si>
  <si>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</si>
  <si>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</si>
  <si>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</si>
  <si>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</si>
  <si>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</si>
  <si>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</si>
  <si>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</si>
  <si>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</si>
  <si>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</si>
  <si>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</si>
  <si>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</si>
  <si>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</si>
  <si>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</si>
  <si>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</si>
  <si>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</si>
  <si>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</si>
  <si>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</si>
  <si>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</si>
  <si>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</si>
  <si>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</si>
  <si>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</si>
  <si>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</si>
  <si>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</si>
  <si>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</si>
  <si>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</si>
  <si>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</si>
  <si>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</si>
  <si>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</si>
  <si>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</si>
  <si>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</si>
  <si>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</si>
  <si>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</si>
  <si>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</si>
  <si>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</si>
  <si>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</si>
  <si>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</si>
  <si>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</si>
  <si>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</si>
  <si>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</si>
  <si>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</si>
  <si>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</si>
  <si>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</si>
  <si>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</si>
  <si>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</si>
  <si>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</si>
  <si>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</si>
  <si>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</si>
  <si>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</si>
  <si>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</si>
  <si>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</si>
  <si>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</si>
  <si>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</si>
  <si>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</si>
  <si>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</si>
  <si>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</si>
  <si>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</si>
  <si>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</si>
  <si>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</si>
  <si>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</si>
  <si>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</si>
  <si>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</si>
  <si>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</si>
  <si>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</si>
  <si>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</si>
  <si>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</si>
  <si>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</si>
  <si>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</si>
  <si>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</si>
  <si>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</si>
  <si>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</si>
  <si>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</si>
  <si>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</si>
  <si>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</si>
  <si>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</si>
  <si>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</si>
  <si>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</si>
  <si>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</si>
  <si>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</si>
  <si>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</si>
  <si>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</si>
  <si>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</si>
  <si>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</si>
  <si>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</si>
  <si>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</si>
  <si>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</si>
  <si>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</si>
  <si>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</si>
  <si>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</si>
  <si>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</si>
  <si>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</si>
  <si>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</si>
  <si>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</si>
  <si>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</si>
  <si>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</si>
  <si>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</si>
  <si>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</si>
  <si>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</si>
  <si>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</si>
  <si>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</si>
  <si>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</si>
  <si>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</si>
  <si>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</si>
  <si>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</si>
  <si>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</si>
  <si>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</si>
  <si>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</si>
  <si>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</si>
  <si>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</si>
  <si>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</si>
  <si>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</si>
  <si>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</si>
  <si>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</si>
  <si>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</si>
  <si>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</si>
  <si>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</si>
  <si>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</si>
  <si>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</si>
  <si>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</si>
  <si>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</si>
  <si>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</si>
  <si>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</si>
  <si>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</si>
  <si>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</si>
  <si>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</si>
  <si>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</si>
  <si>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</si>
  <si>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</si>
  <si>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</si>
  <si>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</si>
  <si>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</si>
  <si>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</si>
  <si>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</si>
  <si>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</si>
  <si>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</si>
  <si>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</si>
  <si>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</si>
  <si>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</si>
  <si>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</si>
  <si>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</si>
  <si>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</si>
  <si>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</si>
  <si>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</si>
  <si>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</si>
  <si>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</si>
  <si>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</si>
  <si>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</si>
  <si>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</si>
  <si>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</si>
  <si>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</si>
  <si>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</si>
  <si>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</si>
  <si>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</si>
  <si>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</si>
  <si>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</si>
  <si>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</si>
  <si>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</si>
  <si>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</si>
  <si>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</si>
  <si>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</si>
  <si>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</si>
  <si>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</si>
  <si>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</si>
  <si>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</si>
  <si>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</si>
  <si>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</si>
  <si>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</si>
  <si>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</si>
  <si>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</si>
  <si>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</si>
  <si>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</si>
  <si>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</si>
  <si>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</si>
  <si>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</si>
  <si>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</si>
  <si>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</si>
  <si>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</si>
  <si>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</si>
  <si>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</si>
  <si>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</si>
  <si>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</si>
  <si>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</si>
  <si>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</si>
  <si>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</si>
  <si>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</si>
  <si>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</si>
  <si>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</si>
  <si>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</si>
  <si>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</si>
  <si>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</si>
  <si>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</si>
  <si>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</si>
  <si>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</si>
  <si>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</si>
  <si>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</si>
  <si>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</si>
  <si>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</si>
  <si>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</si>
  <si>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</si>
  <si>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</si>
  <si>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</si>
  <si>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</si>
  <si>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</si>
  <si>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</si>
  <si>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</si>
  <si>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</si>
  <si>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</si>
  <si>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</si>
  <si>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</si>
  <si>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</si>
  <si>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</si>
  <si>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</si>
  <si>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</si>
  <si>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</si>
  <si>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</si>
  <si>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</si>
  <si>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</si>
  <si>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</si>
  <si>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</si>
  <si>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</si>
  <si>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</si>
  <si>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</si>
  <si>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</si>
  <si>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</si>
  <si>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</si>
  <si>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</si>
  <si>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</si>
  <si>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</si>
  <si>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</si>
  <si>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</si>
  <si>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</si>
  <si>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</si>
  <si>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</si>
  <si>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</si>
  <si>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</si>
  <si>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</si>
  <si>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</si>
  <si>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</si>
  <si>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</si>
  <si>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</si>
  <si>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</si>
  <si>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</si>
  <si>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</si>
  <si>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</si>
  <si>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</si>
  <si>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</si>
  <si>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</si>
  <si>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</si>
  <si>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</si>
  <si>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</si>
  <si>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</si>
  <si>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</si>
  <si>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</si>
  <si>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</si>
  <si>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</si>
  <si>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</si>
  <si>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</si>
  <si>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</si>
  <si>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</si>
  <si>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</si>
  <si>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</si>
  <si>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</si>
  <si>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</si>
  <si>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</si>
  <si>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</si>
  <si>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</si>
  <si>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</si>
  <si>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</si>
  <si>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</si>
  <si>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</si>
  <si>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</si>
  <si>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</si>
  <si>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</si>
  <si>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</si>
  <si>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</si>
  <si>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</si>
  <si>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</si>
  <si>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</si>
  <si>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</si>
  <si>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</si>
  <si>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</si>
  <si>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</si>
  <si>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</si>
  <si>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</si>
  <si>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</si>
  <si>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</si>
  <si>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</si>
  <si>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</si>
  <si>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</si>
  <si>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</si>
  <si>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</si>
  <si>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</si>
  <si>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</si>
  <si>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</si>
  <si>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</si>
  <si>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</si>
  <si>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</si>
  <si>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</si>
  <si>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</si>
  <si>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</si>
  <si>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</si>
  <si>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</si>
  <si>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</si>
  <si>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</si>
  <si>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</si>
  <si>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</si>
  <si>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</si>
  <si>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</si>
  <si>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</si>
  <si>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</si>
  <si>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</si>
  <si>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</si>
  <si>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</si>
  <si>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</si>
  <si>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</si>
  <si>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</si>
  <si>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</si>
  <si>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</si>
  <si>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</si>
  <si>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</si>
  <si>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</si>
  <si>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</si>
  <si>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</si>
  <si>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</si>
  <si>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</si>
  <si>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</si>
  <si>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</si>
  <si>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</si>
  <si>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</si>
  <si>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</si>
  <si>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</si>
  <si>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</si>
  <si>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</si>
  <si>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</si>
  <si>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</si>
  <si>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</si>
  <si>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</si>
  <si>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</si>
  <si>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</si>
  <si>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</si>
  <si>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</si>
  <si>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</si>
  <si>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</si>
  <si>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</si>
  <si>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</si>
  <si>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</si>
  <si>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</si>
  <si>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</si>
  <si>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</si>
  <si>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</si>
  <si>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</si>
  <si>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</si>
  <si>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</si>
  <si>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</si>
  <si>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</si>
  <si>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</si>
  <si>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</si>
  <si>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</si>
  <si>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</si>
  <si>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</si>
  <si>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</si>
  <si>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</si>
  <si>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</si>
  <si>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</si>
  <si>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</si>
  <si>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</si>
  <si>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</si>
  <si>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</si>
  <si>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</si>
  <si>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</si>
  <si>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</si>
  <si>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</si>
  <si>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</si>
  <si>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</si>
  <si>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</si>
  <si>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</si>
  <si>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</si>
  <si>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</si>
  <si>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</si>
  <si>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</si>
  <si>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</si>
  <si>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</si>
  <si>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</si>
  <si>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</si>
  <si>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</si>
  <si>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</si>
  <si>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</si>
  <si>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</si>
  <si>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</si>
  <si>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</si>
  <si>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</si>
  <si>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</si>
  <si>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</si>
  <si>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</si>
  <si>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</si>
  <si>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</si>
  <si>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</si>
  <si>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</si>
  <si>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</si>
  <si>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</si>
  <si>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</si>
  <si>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</si>
  <si>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</si>
  <si>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</si>
  <si>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</si>
  <si>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</si>
  <si>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</si>
  <si>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</si>
  <si>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</si>
  <si>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</si>
  <si>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</si>
  <si>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</si>
  <si>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</si>
  <si>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</si>
  <si>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</si>
  <si>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</si>
  <si>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</si>
  <si>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</si>
  <si>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</si>
  <si>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</si>
  <si>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</si>
  <si>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</si>
  <si>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</si>
  <si>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</si>
  <si>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</si>
  <si>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</si>
  <si>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</si>
  <si>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</si>
  <si>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</si>
  <si>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</si>
  <si>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</si>
  <si>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</si>
  <si>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</si>
  <si>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</si>
  <si>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</si>
  <si>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</si>
  <si>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</si>
  <si>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</si>
  <si>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</si>
  <si>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</si>
  <si>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</si>
  <si>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</si>
  <si>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</si>
  <si>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</si>
  <si>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</si>
  <si>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</si>
  <si>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</si>
  <si>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</si>
  <si>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</si>
  <si>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</si>
  <si>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</si>
  <si>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</si>
  <si>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</si>
  <si>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</si>
  <si>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</si>
  <si>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</si>
  <si>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</si>
  <si>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</si>
  <si>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</si>
  <si>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</si>
  <si>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</si>
  <si>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</si>
  <si>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</si>
  <si>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</si>
  <si>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</si>
  <si>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</si>
  <si>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</si>
  <si>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</si>
  <si>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</si>
  <si>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</si>
  <si>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</si>
  <si>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</si>
  <si>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</si>
  <si>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</si>
  <si>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</si>
  <si>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</si>
  <si>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</si>
  <si>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</si>
  <si>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</si>
  <si>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</si>
  <si>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</si>
  <si>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</si>
  <si>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</si>
  <si>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</si>
  <si>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</si>
  <si>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</si>
  <si>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</si>
  <si>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</si>
  <si>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</si>
  <si>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</si>
  <si>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</si>
  <si>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</si>
  <si>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</si>
  <si>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</si>
  <si>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</si>
  <si>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</si>
  <si>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</si>
  <si>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</si>
  <si>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</si>
  <si>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</si>
  <si>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</si>
  <si>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</si>
  <si>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</si>
  <si>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</si>
  <si>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</si>
  <si>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</si>
  <si>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</si>
  <si>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</si>
  <si>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</si>
  <si>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</si>
  <si>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</si>
  <si>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</si>
  <si>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</si>
  <si>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</si>
  <si>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</si>
  <si>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</si>
  <si>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</si>
  <si>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</si>
  <si>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</si>
  <si>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</si>
  <si>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</si>
  <si>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</si>
  <si>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</si>
  <si>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</si>
  <si>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</si>
  <si>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</si>
  <si>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</si>
  <si>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</si>
  <si>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</si>
  <si>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</si>
  <si>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</si>
  <si>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</si>
  <si>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</si>
  <si>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</si>
  <si>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</si>
  <si>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</si>
  <si>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</si>
  <si>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</si>
  <si>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</si>
  <si>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</si>
  <si>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</si>
  <si>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</si>
  <si>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</si>
  <si>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</si>
  <si>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</si>
  <si>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</si>
  <si>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</si>
  <si>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</si>
  <si>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</si>
  <si>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</si>
  <si>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</si>
  <si>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</si>
  <si>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</si>
  <si>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</si>
  <si>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</si>
  <si>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</si>
  <si>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</si>
  <si>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</si>
  <si>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</si>
  <si>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</si>
  <si>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</si>
  <si>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</si>
  <si>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</si>
  <si>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</si>
  <si>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</si>
  <si>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</si>
  <si>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</si>
  <si>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</si>
  <si>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</si>
  <si>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</si>
  <si>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</si>
  <si>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</si>
  <si>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</si>
  <si>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</si>
  <si>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</si>
  <si>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</si>
  <si>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</si>
  <si>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</si>
  <si>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</si>
  <si>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</si>
  <si>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</si>
  <si>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</si>
  <si>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</si>
  <si>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</si>
  <si>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</si>
  <si>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</si>
  <si>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</si>
  <si>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</si>
  <si>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</si>
  <si>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</si>
  <si>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</si>
  <si>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</si>
  <si>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</si>
  <si>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</si>
  <si>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</si>
  <si>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</si>
  <si>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</si>
  <si>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</si>
  <si>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</si>
  <si>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</si>
  <si>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</si>
  <si>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</si>
  <si>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</si>
  <si>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</si>
  <si>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</si>
  <si>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</si>
  <si>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</si>
  <si>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</si>
  <si>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</si>
  <si>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</si>
  <si>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</si>
  <si>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</si>
  <si>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</si>
  <si>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</si>
  <si>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</si>
  <si>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</si>
  <si>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</si>
  <si>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</si>
  <si>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</si>
  <si>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</si>
  <si>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</si>
  <si>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</si>
  <si>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</si>
  <si>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</si>
  <si>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</si>
  <si>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</si>
  <si>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</si>
  <si>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</si>
  <si>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</si>
  <si>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</si>
  <si>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</si>
  <si>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</si>
  <si>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</si>
  <si>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</si>
  <si>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</si>
  <si>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</si>
  <si>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</si>
  <si>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</si>
  <si>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</si>
  <si>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</si>
  <si>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</si>
  <si>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</si>
  <si>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</si>
  <si>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</si>
  <si>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</si>
  <si>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</si>
  <si>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</si>
  <si>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</si>
  <si>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</si>
  <si>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</si>
  <si>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</si>
  <si>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</si>
  <si>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</si>
  <si>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</si>
  <si>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</si>
  <si>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</si>
  <si>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</si>
  <si>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</si>
  <si>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</si>
  <si>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</si>
  <si>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</si>
  <si>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</si>
  <si>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</si>
  <si>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</si>
  <si>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</si>
  <si>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</si>
  <si>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</si>
  <si>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</si>
  <si>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</si>
  <si>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</si>
  <si>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</si>
  <si>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</si>
  <si>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</si>
  <si>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</si>
  <si>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</si>
  <si>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</si>
  <si>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</si>
  <si>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</si>
  <si>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</si>
  <si>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</si>
  <si>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</si>
  <si>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</si>
  <si>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</si>
  <si>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</si>
  <si>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</si>
  <si>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</si>
  <si>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</si>
  <si>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</si>
  <si>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</si>
  <si>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</si>
  <si>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</si>
  <si>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</si>
  <si>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</si>
  <si>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</si>
  <si>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</si>
  <si>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</si>
  <si>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</si>
  <si>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</si>
  <si>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</si>
  <si>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</si>
  <si>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</si>
  <si>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</si>
  <si>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</si>
  <si>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</si>
  <si>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</si>
  <si>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</si>
  <si>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</si>
  <si>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</si>
  <si>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</si>
  <si>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</si>
  <si>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</si>
  <si>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</si>
  <si>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</si>
  <si>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</si>
  <si>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</si>
  <si>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</si>
  <si>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</si>
  <si>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</si>
  <si>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</si>
  <si>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</si>
  <si>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</si>
  <si>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</si>
  <si>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</si>
  <si>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</si>
  <si>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</si>
  <si>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</si>
  <si>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</si>
  <si>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</si>
  <si>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</si>
  <si>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</si>
  <si>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</si>
  <si>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</si>
  <si>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</si>
  <si>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</si>
  <si>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</si>
  <si>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</si>
  <si>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</si>
  <si>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</si>
  <si>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</si>
  <si>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</si>
  <si>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</si>
  <si>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</si>
  <si>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</si>
  <si>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</si>
  <si>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</si>
  <si>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</si>
  <si>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</si>
  <si>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</si>
  <si>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</si>
  <si>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</si>
  <si>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</si>
  <si>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</si>
  <si>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</si>
  <si>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</si>
  <si>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</si>
  <si>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</si>
  <si>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</si>
  <si>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</si>
  <si>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</si>
  <si>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</si>
  <si>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</si>
  <si>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</si>
  <si>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</si>
  <si>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</si>
  <si>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</si>
  <si>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</si>
  <si>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</si>
  <si>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</si>
  <si>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</si>
  <si>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</si>
  <si>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</si>
  <si>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</si>
  <si>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</si>
  <si>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</si>
  <si>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</si>
  <si>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</si>
  <si>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</si>
  <si>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</si>
  <si>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</si>
  <si>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</si>
  <si>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</si>
  <si>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</si>
  <si>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</si>
  <si>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</si>
  <si>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</si>
  <si>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</si>
  <si>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</si>
  <si>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</si>
  <si>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</si>
  <si>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</si>
  <si>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</si>
  <si>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</si>
  <si>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</si>
  <si>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</si>
  <si>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</si>
  <si>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</si>
  <si>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</si>
  <si>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</si>
  <si>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</si>
  <si>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</si>
  <si>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</si>
  <si>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</si>
  <si>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</si>
  <si>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</si>
  <si>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</si>
  <si>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</si>
  <si>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</si>
  <si>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</si>
  <si>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</si>
  <si>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</si>
  <si>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</si>
  <si>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</si>
  <si>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</si>
  <si>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</si>
  <si>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</si>
  <si>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</si>
  <si>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</si>
  <si>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</si>
  <si>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</si>
  <si>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</si>
  <si>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</si>
  <si>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</si>
  <si>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</si>
  <si>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</si>
  <si>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</si>
  <si>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</si>
  <si>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</si>
  <si>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</si>
  <si>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</si>
  <si>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</si>
  <si>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</si>
  <si>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</si>
  <si>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</si>
  <si>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</si>
  <si>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</si>
  <si>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</si>
  <si>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</si>
  <si>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</si>
  <si>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</si>
  <si>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</si>
  <si>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</si>
  <si>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</si>
  <si>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</si>
  <si>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</si>
  <si>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</si>
  <si>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</si>
  <si>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</si>
  <si>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</si>
  <si>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</si>
  <si>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</si>
  <si>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</si>
  <si>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</si>
  <si>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</si>
  <si>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</si>
  <si>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</si>
  <si>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</si>
  <si>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</si>
  <si>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</si>
  <si>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</si>
  <si>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</si>
  <si>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</si>
  <si>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</si>
  <si>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</si>
  <si>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</si>
  <si>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</si>
  <si>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</si>
  <si>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</si>
  <si>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</si>
  <si>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</si>
  <si>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</si>
  <si>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</si>
  <si>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</si>
  <si>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</si>
  <si>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</si>
  <si>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</si>
  <si>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</si>
  <si>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</si>
  <si>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</si>
  <si>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</si>
  <si>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</si>
  <si>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</si>
  <si>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</si>
  <si>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</si>
  <si>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</si>
  <si>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</si>
  <si>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</si>
  <si>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</si>
  <si>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</si>
  <si>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</si>
  <si>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</si>
  <si>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</si>
  <si>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</si>
  <si>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</si>
  <si>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</si>
  <si>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</si>
  <si>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</si>
  <si>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</si>
  <si>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</si>
  <si>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</si>
  <si>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</si>
  <si>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</si>
  <si>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</si>
  <si>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</si>
  <si>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</si>
  <si>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</si>
  <si>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</si>
  <si>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</si>
  <si>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</si>
  <si>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</si>
  <si>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</si>
  <si>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</si>
  <si>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</si>
  <si>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</si>
  <si>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</si>
  <si>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</si>
  <si>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</si>
  <si>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</si>
  <si>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</si>
  <si>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</si>
  <si>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</si>
  <si>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</si>
  <si>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</si>
  <si>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</si>
  <si>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</si>
  <si>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</si>
  <si>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</si>
  <si>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</si>
  <si>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</si>
  <si>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</si>
  <si>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</si>
  <si>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</si>
  <si>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</si>
  <si>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</si>
  <si>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</si>
  <si>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</si>
  <si>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</si>
  <si>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</si>
  <si>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</si>
  <si>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</si>
  <si>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</si>
  <si>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</si>
  <si>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</si>
  <si>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</si>
  <si>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</si>
  <si>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</si>
  <si>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</si>
  <si>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</si>
  <si>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</si>
  <si>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</si>
  <si>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</si>
  <si>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</si>
  <si>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</si>
  <si>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</si>
  <si>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</si>
  <si>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</si>
  <si>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</si>
  <si>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</si>
  <si>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</si>
  <si>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</si>
  <si>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</si>
  <si>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</si>
  <si>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</si>
  <si>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</si>
  <si>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</si>
  <si>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</si>
  <si>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</si>
  <si>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</si>
  <si>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</si>
  <si>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</si>
  <si>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</si>
  <si>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</si>
  <si>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</si>
  <si>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</si>
  <si>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</si>
  <si>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</si>
  <si>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</si>
  <si>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</si>
  <si>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</si>
  <si>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</si>
  <si>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</si>
  <si>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</si>
  <si>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</si>
  <si>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</si>
  <si>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</si>
  <si>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</si>
  <si>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</si>
  <si>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</si>
  <si>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</si>
  <si>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</si>
  <si>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</si>
  <si>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</si>
  <si>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</si>
  <si>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</si>
  <si>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</si>
  <si>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</si>
  <si>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</si>
  <si>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</si>
  <si>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</si>
  <si>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</si>
  <si>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</si>
  <si>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</si>
  <si>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</si>
  <si>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</si>
  <si>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</si>
  <si>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</si>
  <si>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</si>
  <si>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</si>
  <si>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</si>
  <si>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</si>
  <si>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</si>
  <si>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</si>
  <si>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</si>
  <si>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</si>
  <si>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</si>
  <si>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</si>
  <si>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</si>
  <si>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</si>
  <si>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</si>
  <si>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</si>
  <si>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</si>
  <si>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</si>
  <si>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</si>
  <si>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</si>
  <si>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</si>
  <si>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</si>
  <si>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</si>
  <si>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</si>
  <si>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</si>
  <si>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</si>
  <si>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</si>
  <si>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</si>
  <si>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</si>
  <si>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</si>
  <si>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</si>
  <si>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</si>
  <si>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</si>
  <si>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</si>
  <si>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</si>
  <si>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</si>
  <si>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</si>
  <si>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</si>
  <si>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</si>
  <si>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</si>
  <si>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</si>
  <si>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</si>
  <si>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</si>
  <si>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</si>
  <si>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</si>
  <si>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</si>
  <si>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</si>
  <si>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</si>
  <si>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</si>
  <si>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</si>
  <si>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</si>
  <si>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</si>
  <si>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</si>
  <si>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</si>
  <si>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</si>
  <si>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</si>
  <si>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</si>
  <si>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</si>
  <si>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</si>
  <si>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</si>
  <si>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</si>
  <si>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</si>
  <si>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</si>
  <si>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</si>
  <si>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</si>
  <si>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</si>
  <si>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</si>
  <si>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</si>
  <si>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</si>
  <si>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</si>
  <si>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</si>
  <si>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</si>
  <si>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</si>
  <si>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</si>
  <si>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</si>
  <si>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</si>
  <si>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</si>
  <si>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</si>
  <si>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</si>
  <si>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</si>
  <si>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</si>
  <si>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</si>
  <si>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</si>
  <si>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</si>
  <si>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</si>
  <si>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</si>
  <si>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</si>
  <si>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</si>
  <si>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</si>
  <si>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</si>
  <si>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</si>
  <si>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</si>
  <si>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</si>
  <si>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</si>
  <si>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</si>
  <si>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</si>
  <si>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</si>
  <si>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</si>
  <si>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</si>
  <si>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</si>
  <si>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</si>
  <si>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</si>
  <si>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</si>
  <si>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</si>
  <si>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</si>
  <si>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</si>
  <si>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</si>
  <si>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</si>
  <si>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</si>
  <si>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</si>
  <si>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</si>
  <si>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</si>
  <si>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</si>
  <si>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</si>
  <si>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</si>
  <si>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</si>
  <si>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</si>
  <si>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</si>
  <si>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</si>
  <si>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</si>
  <si>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</si>
  <si>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</si>
  <si>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</si>
  <si>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</si>
  <si>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</si>
  <si>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</si>
  <si>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</si>
  <si>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</si>
  <si>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</si>
  <si>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</si>
  <si>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</si>
  <si>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</si>
  <si>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</si>
  <si>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</si>
  <si>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</si>
  <si>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</si>
  <si>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</si>
  <si>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</si>
  <si>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</si>
  <si>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</si>
  <si>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</si>
  <si>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</si>
  <si>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</si>
  <si>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</si>
  <si>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</si>
  <si>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</si>
  <si>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</si>
  <si>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</si>
  <si>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</si>
  <si>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</si>
  <si>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</si>
  <si>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</si>
  <si>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</si>
  <si>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</si>
  <si>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</si>
  <si>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</si>
  <si>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</si>
  <si>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</si>
  <si>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</si>
  <si>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</si>
  <si>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</si>
  <si>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</si>
  <si>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</si>
  <si>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</si>
  <si>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</si>
  <si>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</si>
  <si>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</si>
  <si>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</si>
  <si>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</si>
  <si>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</si>
  <si>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</si>
  <si>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</si>
  <si>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</si>
  <si>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</si>
  <si>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</si>
  <si>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</si>
  <si>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</si>
  <si>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</si>
  <si>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</si>
  <si>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</si>
  <si>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</si>
  <si>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</si>
  <si>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</si>
  <si>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</si>
  <si>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</si>
  <si>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</si>
  <si>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</si>
  <si>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</si>
  <si>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</si>
  <si>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</si>
  <si>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</si>
  <si>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</si>
  <si>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</si>
  <si>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</si>
  <si>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</si>
  <si>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</si>
  <si>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</si>
  <si>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</si>
  <si>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</si>
  <si>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</si>
  <si>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</si>
  <si>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</si>
  <si>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</si>
  <si>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</si>
  <si>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</si>
  <si>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</si>
  <si>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</si>
  <si>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</si>
  <si>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</si>
  <si>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</si>
  <si>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</si>
  <si>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</si>
  <si>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</si>
  <si>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</si>
  <si>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</si>
  <si>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</si>
  <si>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</si>
  <si>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</si>
  <si>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</si>
  <si>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</si>
  <si>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</si>
  <si>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</si>
  <si>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</si>
  <si>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</si>
  <si>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</si>
  <si>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</si>
  <si>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</si>
  <si>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</si>
  <si>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</si>
  <si>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</si>
  <si>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</si>
  <si>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</si>
  <si>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</si>
  <si>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</si>
  <si>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</si>
  <si>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</si>
  <si>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</si>
  <si>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</si>
  <si>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</si>
  <si>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</si>
  <si>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</si>
  <si>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</si>
  <si>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</si>
  <si>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</si>
  <si>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</si>
  <si>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</si>
  <si>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</si>
  <si>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</si>
  <si>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</si>
  <si>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</si>
  <si>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</si>
  <si>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</si>
  <si>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</si>
  <si>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</si>
  <si>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</si>
  <si>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</si>
  <si>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</si>
  <si>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</si>
  <si>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</si>
  <si>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</si>
  <si>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</si>
  <si>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</si>
  <si>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</si>
  <si>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</si>
  <si>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</si>
  <si>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</si>
  <si>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</si>
  <si>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</si>
  <si>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</si>
  <si>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</si>
  <si>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</si>
  <si>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</si>
  <si>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</si>
  <si>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</si>
  <si>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</si>
  <si>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</si>
  <si>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</si>
  <si>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</si>
  <si>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</si>
  <si>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</si>
  <si>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</si>
  <si>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</si>
  <si>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</si>
  <si>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</si>
  <si>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</si>
  <si>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</si>
  <si>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</si>
  <si>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</si>
  <si>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</si>
  <si>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</si>
  <si>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</si>
  <si>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</si>
  <si>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</si>
  <si>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</si>
  <si>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</si>
  <si>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</si>
  <si>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</si>
  <si>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</si>
  <si>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</si>
  <si>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</si>
  <si>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</si>
  <si>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</si>
  <si>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</si>
  <si>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</si>
  <si>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</si>
  <si>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</si>
  <si>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</si>
  <si>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</si>
  <si>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</si>
  <si>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</si>
  <si>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</si>
  <si>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</si>
  <si>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</si>
  <si>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</si>
  <si>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</si>
  <si>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</si>
  <si>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</si>
  <si>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</si>
  <si>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</si>
  <si>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</si>
  <si>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</si>
  <si>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</si>
  <si>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</si>
  <si>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</si>
  <si>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</si>
  <si>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</si>
  <si>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</si>
  <si>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</si>
  <si>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</si>
  <si>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</si>
  <si>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</si>
  <si>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</si>
  <si>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</si>
  <si>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</si>
  <si>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</si>
  <si>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</si>
  <si>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</si>
  <si>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</si>
  <si>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</si>
  <si>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</si>
  <si>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</si>
  <si>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</si>
  <si>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</si>
  <si>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</si>
  <si>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</si>
  <si>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</si>
  <si>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</si>
  <si>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</si>
  <si>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</si>
  <si>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</si>
  <si>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</si>
  <si>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</si>
  <si>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</si>
  <si>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</si>
  <si>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</si>
  <si>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</si>
  <si>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</si>
  <si>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</si>
  <si>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</si>
  <si>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</si>
  <si>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</si>
  <si>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</si>
  <si>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</si>
  <si>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</si>
  <si>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</si>
  <si>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</si>
  <si>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</si>
  <si>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</si>
  <si>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</si>
  <si>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</si>
  <si>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</si>
  <si>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</si>
  <si>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</si>
  <si>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</si>
  <si>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</si>
  <si>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</si>
  <si>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</si>
  <si>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</si>
  <si>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</si>
  <si>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</si>
  <si>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</si>
  <si>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</si>
  <si>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</si>
  <si>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</si>
  <si>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</si>
  <si>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</si>
  <si>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</si>
  <si>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</si>
  <si>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</si>
  <si>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</si>
  <si>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</si>
  <si>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</si>
  <si>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</si>
  <si>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</si>
  <si>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</si>
  <si>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</si>
  <si>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</si>
  <si>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</si>
  <si>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</si>
  <si>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</si>
  <si>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</si>
  <si>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</si>
  <si>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</si>
  <si>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</si>
  <si>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</si>
  <si>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</si>
  <si>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</si>
  <si>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</si>
  <si>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</si>
  <si>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</si>
  <si>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</si>
  <si>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</si>
  <si>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</si>
  <si>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</si>
  <si>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</si>
  <si>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</si>
  <si>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</si>
  <si>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</si>
  <si>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</si>
  <si>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</si>
  <si>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</si>
  <si>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</si>
  <si>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</si>
  <si>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</si>
  <si>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</si>
  <si>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</si>
  <si>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</si>
  <si>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</si>
  <si>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</si>
  <si>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</si>
  <si>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</si>
  <si>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</si>
  <si>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</si>
  <si>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</si>
  <si>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</si>
  <si>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</si>
  <si>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</si>
  <si>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</si>
  <si>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</si>
  <si>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</si>
  <si>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</si>
  <si>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</si>
  <si>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</si>
  <si>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</si>
  <si>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</si>
  <si>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</si>
  <si>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</si>
  <si>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</si>
  <si>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</si>
  <si>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</si>
  <si>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</si>
  <si>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</si>
  <si>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</si>
  <si>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</si>
  <si>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</si>
  <si>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</si>
  <si>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</si>
  <si>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</si>
  <si>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</si>
  <si>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</si>
  <si>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</si>
  <si>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</si>
  <si>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</si>
  <si>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</si>
  <si>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</si>
  <si>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</si>
  <si>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</si>
  <si>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</si>
  <si>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</si>
  <si>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</si>
  <si>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</si>
  <si>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</si>
  <si>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</si>
  <si>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</si>
  <si>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</si>
  <si>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</si>
  <si>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</si>
  <si>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</si>
  <si>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</si>
  <si>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</si>
  <si>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</si>
  <si>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</si>
  <si>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</si>
  <si>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</si>
  <si>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</si>
  <si>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</si>
  <si>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</si>
  <si>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</si>
  <si>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</si>
  <si>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</si>
  <si>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</si>
  <si>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</si>
  <si>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</si>
  <si>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</si>
  <si>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</si>
  <si>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</si>
  <si>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</si>
  <si>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</si>
  <si>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</si>
  <si>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</si>
  <si>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</si>
  <si>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</si>
  <si>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</si>
  <si>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</si>
  <si>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</si>
  <si>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</si>
  <si>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</si>
  <si>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</si>
  <si>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</si>
  <si>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</si>
  <si>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</si>
  <si>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</si>
  <si>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</si>
  <si>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</si>
  <si>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</si>
  <si>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</si>
  <si>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</si>
  <si>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</si>
  <si>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</si>
  <si>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</si>
  <si>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</si>
  <si>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</si>
  <si>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</si>
  <si>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</si>
  <si>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</si>
  <si>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</si>
  <si>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</si>
  <si>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</si>
  <si>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</si>
  <si>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</si>
  <si>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</si>
  <si>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</si>
  <si>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</si>
  <si>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</si>
  <si>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</si>
  <si>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</si>
  <si>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</si>
  <si>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</si>
  <si>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</si>
  <si>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</si>
  <si>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</si>
  <si>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</si>
  <si>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</si>
  <si>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</si>
  <si>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</si>
  <si>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</si>
  <si>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</si>
  <si>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</si>
  <si>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</si>
  <si>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</si>
  <si>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</si>
  <si>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</si>
  <si>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</si>
  <si>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</si>
  <si>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</si>
  <si>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</si>
  <si>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</si>
  <si>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</si>
  <si>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</si>
  <si>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</si>
  <si>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</si>
  <si>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</si>
  <si>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</si>
  <si>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</si>
  <si>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</si>
  <si>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</si>
  <si>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</si>
  <si>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</si>
  <si>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</si>
  <si>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</si>
  <si>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</si>
  <si>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</si>
  <si>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</si>
  <si>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</si>
  <si>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</si>
  <si>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</si>
  <si>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</si>
  <si>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</si>
  <si>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</si>
  <si>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</si>
  <si>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</si>
  <si>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</si>
  <si>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</si>
  <si>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</si>
  <si>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</si>
  <si>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</si>
  <si>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</si>
  <si>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</si>
  <si>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</si>
  <si>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</si>
  <si>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</si>
  <si>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</si>
  <si>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</si>
  <si>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</si>
  <si>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</si>
  <si>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</si>
  <si>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</si>
  <si>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</si>
  <si>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</si>
  <si>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</si>
  <si>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</si>
  <si>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</si>
  <si>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</si>
  <si>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</si>
  <si>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</si>
  <si>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</si>
  <si>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</si>
  <si>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</si>
  <si>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</si>
  <si>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</si>
  <si>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</si>
  <si>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</si>
  <si>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</si>
  <si>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</si>
  <si>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</si>
  <si>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</si>
  <si>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</si>
  <si>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</si>
  <si>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</si>
  <si>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</si>
  <si>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</si>
  <si>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</si>
  <si>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</si>
  <si>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</si>
  <si>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</si>
  <si>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</si>
  <si>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</si>
  <si>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</si>
  <si>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</si>
  <si>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</si>
  <si>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</si>
  <si>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</si>
  <si>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</si>
  <si>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</si>
  <si>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</si>
  <si>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</si>
  <si>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</si>
  <si>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</si>
  <si>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</si>
  <si>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</si>
  <si>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</si>
  <si>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</si>
  <si>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</si>
  <si>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</si>
  <si>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</si>
  <si>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</si>
  <si>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</si>
  <si>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</si>
  <si>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</si>
  <si>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</si>
  <si>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</si>
  <si>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</si>
  <si>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</si>
  <si>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</si>
  <si>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</si>
  <si>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</si>
  <si>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</si>
  <si>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</si>
  <si>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</si>
  <si>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</si>
  <si>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</si>
  <si>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</si>
  <si>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</si>
  <si>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</si>
  <si>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</si>
  <si>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</si>
  <si>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</si>
  <si>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</si>
  <si>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</si>
  <si>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</si>
  <si>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</si>
  <si>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</si>
  <si>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</si>
  <si>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</si>
  <si>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</si>
  <si>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</si>
  <si>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</si>
  <si>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</si>
  <si>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</si>
  <si>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</si>
  <si>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</si>
  <si>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</si>
  <si>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</si>
  <si>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</si>
  <si>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</si>
  <si>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</si>
  <si>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</si>
  <si>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</si>
  <si>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</si>
  <si>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</si>
  <si>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</si>
  <si>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</si>
  <si>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</si>
  <si>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</si>
  <si>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</si>
  <si>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</si>
  <si>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</si>
  <si>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</si>
  <si>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</si>
  <si>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</si>
  <si>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</si>
  <si>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</si>
  <si>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</si>
  <si>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</si>
  <si>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</si>
  <si>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</si>
  <si>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</si>
  <si>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</si>
  <si>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</si>
  <si>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</si>
  <si>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</si>
  <si>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</si>
  <si>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</si>
  <si>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</si>
  <si>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</si>
  <si>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</si>
  <si>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</si>
  <si>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</si>
  <si>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</si>
  <si>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</si>
  <si>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</si>
  <si>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</si>
  <si>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</si>
  <si>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</si>
  <si>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</si>
  <si>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</si>
  <si>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</si>
  <si>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</si>
  <si>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</si>
  <si>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</si>
  <si>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</si>
  <si>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</si>
  <si>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</si>
  <si>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</si>
  <si>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</si>
  <si>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</si>
  <si>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</si>
  <si>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</si>
  <si>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</si>
  <si>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</si>
  <si>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</si>
  <si>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</si>
  <si>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</si>
  <si>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</si>
  <si>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</si>
  <si>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</si>
  <si>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</si>
  <si>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</si>
  <si>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</si>
  <si>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</si>
  <si>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</si>
  <si>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</si>
  <si>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</si>
  <si>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</si>
  <si>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</si>
  <si>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</si>
  <si>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</si>
  <si>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</si>
  <si>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</si>
  <si>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</si>
  <si>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</si>
  <si>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</si>
  <si>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</si>
  <si>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</si>
  <si>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</si>
  <si>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</si>
  <si>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</si>
  <si>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</si>
  <si>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</si>
  <si>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</si>
  <si>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</si>
  <si>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</si>
  <si>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</si>
  <si>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</si>
  <si>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</si>
  <si>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</si>
  <si>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</si>
  <si>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</si>
  <si>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</si>
  <si>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</si>
  <si>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</si>
  <si>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</si>
  <si>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</si>
  <si>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</si>
  <si>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</si>
  <si>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</si>
  <si>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</si>
  <si>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</si>
  <si>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</si>
  <si>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</si>
  <si>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</si>
  <si>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</si>
  <si>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</si>
  <si>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</si>
  <si>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</si>
  <si>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</si>
  <si>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</si>
  <si>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</si>
  <si>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</si>
  <si>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</si>
  <si>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</si>
  <si>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</si>
  <si>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</si>
  <si>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</si>
  <si>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</si>
  <si>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</si>
  <si>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</si>
  <si>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</si>
  <si>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</si>
  <si>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</si>
  <si>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</si>
  <si>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</si>
  <si>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</si>
  <si>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</si>
  <si>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</si>
  <si>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</si>
  <si>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</si>
  <si>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</si>
  <si>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</si>
  <si>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</si>
  <si>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</si>
  <si>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</si>
  <si>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</si>
  <si>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</si>
  <si>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</si>
  <si>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</si>
  <si>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</si>
  <si>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</si>
  <si>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</si>
  <si>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</si>
  <si>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</si>
  <si>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</si>
  <si>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</si>
  <si>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</si>
  <si>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</si>
  <si>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</si>
  <si>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</si>
  <si>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</si>
  <si>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</si>
  <si>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</si>
  <si>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</si>
  <si>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</si>
  <si>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</si>
  <si>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</si>
  <si>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</si>
  <si>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</si>
  <si>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</si>
  <si>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</si>
  <si>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</si>
  <si>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</si>
  <si>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</si>
  <si>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</si>
  <si>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</si>
  <si>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</si>
  <si>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</si>
  <si>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</si>
  <si>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</si>
  <si>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</si>
  <si>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</si>
  <si>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</si>
  <si>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</si>
  <si>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</si>
  <si>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</si>
  <si>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</si>
  <si>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</si>
  <si>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</si>
  <si>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</si>
  <si>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</si>
  <si>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</si>
  <si>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</si>
  <si>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</si>
  <si>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</si>
  <si>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</si>
  <si>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</si>
  <si>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</si>
  <si>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</si>
  <si>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</si>
  <si>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</si>
  <si>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</si>
  <si>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</si>
  <si>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</si>
  <si>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</si>
  <si>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</si>
  <si>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</si>
  <si>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</si>
  <si>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</si>
  <si>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</si>
  <si>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</si>
  <si>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</si>
  <si>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</si>
  <si>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</si>
  <si>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</si>
  <si>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</si>
  <si>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</si>
  <si>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</si>
  <si>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</si>
  <si>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</si>
  <si>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</si>
  <si>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</si>
  <si>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</si>
  <si>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</si>
  <si>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</si>
  <si>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</si>
  <si>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</si>
  <si>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</si>
  <si>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</si>
  <si>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</si>
  <si>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</si>
  <si>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</si>
  <si>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</si>
  <si>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</si>
  <si>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</si>
  <si>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</si>
  <si>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</si>
  <si>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</si>
  <si>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</si>
  <si>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</si>
  <si>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</si>
  <si>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</si>
  <si>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</si>
  <si>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</si>
  <si>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</si>
  <si>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</si>
  <si>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</si>
  <si>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</si>
  <si>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</si>
  <si>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</si>
  <si>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</si>
  <si>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</si>
  <si>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</si>
  <si>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</si>
  <si>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</si>
  <si>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</si>
  <si>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</si>
  <si>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</si>
  <si>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</si>
  <si>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</si>
  <si>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</si>
  <si>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</si>
  <si>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</si>
  <si>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</si>
  <si>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</si>
  <si>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</si>
  <si>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</si>
  <si>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</si>
  <si>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</si>
  <si>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</si>
  <si>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</si>
  <si>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</si>
  <si>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</si>
  <si>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</si>
  <si>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</si>
  <si>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</si>
  <si>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</si>
  <si>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</si>
  <si>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</si>
  <si>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</si>
  <si>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</si>
  <si>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</si>
  <si>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</si>
  <si>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</si>
  <si>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</si>
  <si>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</si>
  <si>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</si>
  <si>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</si>
  <si>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</si>
  <si>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</si>
  <si>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</si>
  <si>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</si>
  <si>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</si>
  <si>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</si>
  <si>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</si>
  <si>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</si>
  <si>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</si>
  <si>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</si>
  <si>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</si>
  <si>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</si>
  <si>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</si>
  <si>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</si>
  <si>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</si>
  <si>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</si>
  <si>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</si>
  <si>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</si>
  <si>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</si>
  <si>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</si>
  <si>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</si>
  <si>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</si>
  <si>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</si>
  <si>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</si>
  <si>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</si>
  <si>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</si>
  <si>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</si>
  <si>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</si>
  <si>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</si>
  <si>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</si>
  <si>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</si>
  <si>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</si>
  <si>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</si>
  <si>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</si>
  <si>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</si>
  <si>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</si>
  <si>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</si>
  <si>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</si>
  <si>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</si>
  <si>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</si>
  <si>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</si>
  <si>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</si>
  <si>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</si>
  <si>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</si>
  <si>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</si>
  <si>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</si>
  <si>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</si>
  <si>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</si>
  <si>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</si>
  <si>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</si>
  <si>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</si>
  <si>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</si>
  <si>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</si>
  <si>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</si>
  <si>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</si>
  <si>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</si>
  <si>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</si>
  <si>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</si>
  <si>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</si>
  <si>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</si>
  <si>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</si>
  <si>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</si>
  <si>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</si>
  <si>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</si>
  <si>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</si>
  <si>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</si>
  <si>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</si>
  <si>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</si>
  <si>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</si>
  <si>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</si>
  <si>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</si>
  <si>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</si>
  <si>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</si>
  <si>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</si>
  <si>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</si>
  <si>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</si>
  <si>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</si>
  <si>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</si>
  <si>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</si>
  <si>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</si>
  <si>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</si>
  <si>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</si>
  <si>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</si>
  <si>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</si>
  <si>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</si>
  <si>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</si>
  <si>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</si>
  <si>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</si>
  <si>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</si>
  <si>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</si>
  <si>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</si>
  <si>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</si>
  <si>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</si>
  <si>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</si>
  <si>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</si>
  <si>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</si>
  <si>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</si>
  <si>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</si>
  <si>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</si>
  <si>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</si>
  <si>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</si>
  <si>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</si>
  <si>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</si>
  <si>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</si>
  <si>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</si>
  <si>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</si>
  <si>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</si>
  <si>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</si>
  <si>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</si>
  <si>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</si>
  <si>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</si>
  <si>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</si>
  <si>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</si>
  <si>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</si>
  <si>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</si>
  <si>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</si>
  <si>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</si>
  <si>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</si>
  <si>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</si>
  <si>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</si>
  <si>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</si>
  <si>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</si>
  <si>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</si>
  <si>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</si>
  <si>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</si>
  <si>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</si>
  <si>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</si>
  <si>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</si>
  <si>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</si>
  <si>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</si>
  <si>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</si>
  <si>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</si>
  <si>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</si>
  <si>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</si>
  <si>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</si>
  <si>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</si>
  <si>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</si>
  <si>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</si>
  <si>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</si>
  <si>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</si>
  <si>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</si>
  <si>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</si>
  <si>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</si>
  <si>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</si>
  <si>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</si>
  <si>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</si>
  <si>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</si>
  <si>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</si>
  <si>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</si>
  <si>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</si>
  <si>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</si>
  <si>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</si>
  <si>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</si>
  <si>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</si>
  <si>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</si>
  <si>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</si>
  <si>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</si>
  <si>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</si>
  <si>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</si>
  <si>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</si>
  <si>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</si>
  <si>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</si>
  <si>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</si>
  <si>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</si>
  <si>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</si>
  <si>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</si>
  <si>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</si>
  <si>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</si>
  <si>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</si>
  <si>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</si>
  <si>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</si>
  <si>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</si>
  <si>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</si>
  <si>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</si>
  <si>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</si>
  <si>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</si>
  <si>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</si>
  <si>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</si>
  <si>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</si>
  <si>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</si>
  <si>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</si>
  <si>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</si>
  <si>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</si>
  <si>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</si>
  <si>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</si>
  <si>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</si>
  <si>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</si>
  <si>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</si>
  <si>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</si>
  <si>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</si>
  <si>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</si>
  <si>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</si>
  <si>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</si>
  <si>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</si>
  <si>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</si>
  <si>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</si>
  <si>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</si>
  <si>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</si>
  <si>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</si>
  <si>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</si>
  <si>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</si>
  <si>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</si>
  <si>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</si>
  <si>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</si>
  <si>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</si>
  <si>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</si>
  <si>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</si>
  <si>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</si>
  <si>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</si>
  <si>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</si>
  <si>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</si>
  <si>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</si>
  <si>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</si>
  <si>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</si>
  <si>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</si>
  <si>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</si>
  <si>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</si>
  <si>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</si>
  <si>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</si>
  <si>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</si>
  <si>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</si>
  <si>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</si>
  <si>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</si>
  <si>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</si>
  <si>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</si>
  <si>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</si>
  <si>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</si>
  <si>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</si>
  <si>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</si>
  <si>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</si>
  <si>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</si>
  <si>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</si>
  <si>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</si>
  <si>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</si>
  <si>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</si>
  <si>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</si>
  <si>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</si>
  <si>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</si>
  <si>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</si>
  <si>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</si>
  <si>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</si>
  <si>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</si>
  <si>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</si>
  <si>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</si>
  <si>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</si>
  <si>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</si>
  <si>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</si>
  <si>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</si>
  <si>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</si>
  <si>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</si>
  <si>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</si>
  <si>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</si>
  <si>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</si>
  <si>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</si>
  <si>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</si>
  <si>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</si>
  <si>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</si>
  <si>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</si>
  <si>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</si>
  <si>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</si>
  <si>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</si>
  <si>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</si>
  <si>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</si>
  <si>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</si>
  <si>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</si>
  <si>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</si>
  <si>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</si>
  <si>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</si>
  <si>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</si>
  <si>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</si>
  <si>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</si>
  <si>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</si>
  <si>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</si>
  <si>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</si>
  <si>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</si>
  <si>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</si>
  <si>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</si>
  <si>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</si>
  <si>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</si>
  <si>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</si>
  <si>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</si>
  <si>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</si>
  <si>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</si>
  <si>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</si>
  <si>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</si>
  <si>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</si>
  <si>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</si>
  <si>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</si>
  <si>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</si>
  <si>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</si>
  <si>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</si>
  <si>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</si>
  <si>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</si>
  <si>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</si>
  <si>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</si>
  <si>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</si>
  <si>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</si>
  <si>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</si>
  <si>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</si>
  <si>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</si>
  <si>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</si>
  <si>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</si>
  <si>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</si>
  <si>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</si>
  <si>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</si>
  <si>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</si>
  <si>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</si>
  <si>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</si>
  <si>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</si>
  <si>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</si>
  <si>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</si>
  <si>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</si>
  <si>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</si>
  <si>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</si>
  <si>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</si>
  <si>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</si>
  <si>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</si>
  <si>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</si>
  <si>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</si>
  <si>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</si>
  <si>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</si>
  <si>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</si>
  <si>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</si>
  <si>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</si>
  <si>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</si>
  <si>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</si>
  <si>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</si>
  <si>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</si>
  <si>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</si>
  <si>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</si>
  <si>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</si>
  <si>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</si>
  <si>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</si>
  <si>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</si>
  <si>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</si>
  <si>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</si>
  <si>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</si>
  <si>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</si>
  <si>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</si>
  <si>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</si>
  <si>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</si>
  <si>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</si>
  <si>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</si>
  <si>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</si>
  <si>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</si>
  <si>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</si>
  <si>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</si>
  <si>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</si>
  <si>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</si>
  <si>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</si>
  <si>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</si>
  <si>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</si>
  <si>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</si>
  <si>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</si>
  <si>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</si>
  <si>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</si>
  <si>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</si>
  <si>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</si>
  <si>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</si>
  <si>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</si>
  <si>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</si>
  <si>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</si>
  <si>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</si>
  <si>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</si>
  <si>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</si>
  <si>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</si>
  <si>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</si>
  <si>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</si>
  <si>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</si>
  <si>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</si>
  <si>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</si>
  <si>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</si>
  <si>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</si>
  <si>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</si>
  <si>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</si>
  <si>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</si>
  <si>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</si>
  <si>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</si>
  <si>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</si>
  <si>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</si>
  <si>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</si>
  <si>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</si>
  <si>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</si>
  <si>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</si>
  <si>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</si>
  <si>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</si>
  <si>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</si>
  <si>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</si>
  <si>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</si>
  <si>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</si>
  <si>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</si>
  <si>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</si>
  <si>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</si>
  <si>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</si>
  <si>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</si>
  <si>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</si>
  <si>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</si>
  <si>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</si>
  <si>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</si>
  <si>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</si>
  <si>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</si>
  <si>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</si>
  <si>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</si>
  <si>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</si>
  <si>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</si>
  <si>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</si>
  <si>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</si>
  <si>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</si>
  <si>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</si>
  <si>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</si>
  <si>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</si>
  <si>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</si>
  <si>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</si>
  <si>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</si>
  <si>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</si>
  <si>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</si>
  <si>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</si>
  <si>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</si>
  <si>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</si>
  <si>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</si>
  <si>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</si>
  <si>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</si>
  <si>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</si>
  <si>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</si>
  <si>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</si>
  <si>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</si>
  <si>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</si>
  <si>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</si>
  <si>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</si>
  <si>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</si>
  <si>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</si>
  <si>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</si>
  <si>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</si>
  <si>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</si>
  <si>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</si>
  <si>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</si>
  <si>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</si>
  <si>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</si>
  <si>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</si>
  <si>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</si>
  <si>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</si>
  <si>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</si>
  <si>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</si>
  <si>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</si>
  <si>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</si>
  <si>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</si>
  <si>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</si>
  <si>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</si>
  <si>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</si>
  <si>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</si>
  <si>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</si>
  <si>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</si>
  <si>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</si>
  <si>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</si>
  <si>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</si>
  <si>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</si>
  <si>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</si>
  <si>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</si>
  <si>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</si>
  <si>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</si>
  <si>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</si>
  <si>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</si>
  <si>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</si>
  <si>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</si>
  <si>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</si>
  <si>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</si>
  <si>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</si>
  <si>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</si>
  <si>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</si>
  <si>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</si>
  <si>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</si>
  <si>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</si>
  <si>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</si>
  <si>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</si>
  <si>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</si>
  <si>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</si>
  <si>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</si>
  <si>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</si>
  <si>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</si>
  <si>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</si>
  <si>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</si>
  <si>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</si>
  <si>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</si>
  <si>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</si>
  <si>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</si>
  <si>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</si>
  <si>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</si>
  <si>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</si>
  <si>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</si>
  <si>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</si>
  <si>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</si>
  <si>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</si>
  <si>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</si>
  <si>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</si>
  <si>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</si>
  <si>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</si>
  <si>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</si>
  <si>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</si>
  <si>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</si>
  <si>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</si>
  <si>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</si>
  <si>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</si>
  <si>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</si>
  <si>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</si>
  <si>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</si>
  <si>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</si>
  <si>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</si>
  <si>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</si>
  <si>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</si>
  <si>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</si>
  <si>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</si>
  <si>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</si>
  <si>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</si>
  <si>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</si>
  <si>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</si>
  <si>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</si>
  <si>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</si>
  <si>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</si>
  <si>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</si>
  <si>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</si>
  <si>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</si>
  <si>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</si>
  <si>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</si>
  <si>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</si>
  <si>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</si>
  <si>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</si>
  <si>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</si>
  <si>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</si>
  <si>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</si>
  <si>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</si>
  <si>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</si>
  <si>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</si>
  <si>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</si>
  <si>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</si>
  <si>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</si>
  <si>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</si>
  <si>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</si>
  <si>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</si>
  <si>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</si>
  <si>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</si>
  <si>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</si>
  <si>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</si>
  <si>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</si>
  <si>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</si>
  <si>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</si>
  <si>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</si>
  <si>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</si>
  <si>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</si>
  <si>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</si>
  <si>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</si>
  <si>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</si>
  <si>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</si>
  <si>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</si>
  <si>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</si>
  <si>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</si>
  <si>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</si>
  <si>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</si>
  <si>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</si>
  <si>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</si>
  <si>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</si>
  <si>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</si>
  <si>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</si>
  <si>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</si>
  <si>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</si>
  <si>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</si>
  <si>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</si>
  <si>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</si>
  <si>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</si>
  <si>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</si>
  <si>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</si>
  <si>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</si>
  <si>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</si>
  <si>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</si>
  <si>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</si>
  <si>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</si>
  <si>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</si>
  <si>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</si>
  <si>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</si>
  <si>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</si>
  <si>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</si>
  <si>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</si>
  <si>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</si>
  <si>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</si>
  <si>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</si>
  <si>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</si>
  <si>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</si>
  <si>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</si>
  <si>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</si>
  <si>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</si>
  <si>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</si>
  <si>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</si>
  <si>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</si>
  <si>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</si>
  <si>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</si>
  <si>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</si>
  <si>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</si>
  <si>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</si>
  <si>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</si>
  <si>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</si>
  <si>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</si>
  <si>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</si>
  <si>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</si>
  <si>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</si>
  <si>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</si>
  <si>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</si>
  <si>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</si>
  <si>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</si>
  <si>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</si>
  <si>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</si>
  <si>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</si>
  <si>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</si>
  <si>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</si>
  <si>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</si>
  <si>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</si>
  <si>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</si>
  <si>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</si>
  <si>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</si>
  <si>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</si>
  <si>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</si>
  <si>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</si>
  <si>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</si>
  <si>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</si>
  <si>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</si>
  <si>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</si>
  <si>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</si>
  <si>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</si>
  <si>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</si>
  <si>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</si>
  <si>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</si>
  <si>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</si>
  <si>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</si>
  <si>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</si>
  <si>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</si>
  <si>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</si>
  <si>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</si>
  <si>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</si>
  <si>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</si>
  <si>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</si>
  <si>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</si>
  <si>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</si>
  <si>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</si>
  <si>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</si>
  <si>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</si>
  <si>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</si>
  <si>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</si>
  <si>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</si>
  <si>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</si>
  <si>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</si>
  <si>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</si>
  <si>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</si>
  <si>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</si>
  <si>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</si>
  <si>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</si>
  <si>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</si>
  <si>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</si>
  <si>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</si>
  <si>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</si>
  <si>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</si>
  <si>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</si>
  <si>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</si>
  <si>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</si>
  <si>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</si>
  <si>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</si>
  <si>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</si>
  <si>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</si>
  <si>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</si>
  <si>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</si>
  <si>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</si>
  <si>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</si>
  <si>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</si>
  <si>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</si>
  <si>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</si>
  <si>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</si>
  <si>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</si>
  <si>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</si>
  <si>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</si>
  <si>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</si>
  <si>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</si>
  <si>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</si>
  <si>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</si>
  <si>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</si>
  <si>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</si>
  <si>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</si>
  <si>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</si>
  <si>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</si>
  <si>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</si>
  <si>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</si>
  <si>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</si>
  <si>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</si>
  <si>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</si>
  <si>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</si>
  <si>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</si>
  <si>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</si>
  <si>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</si>
  <si>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</si>
  <si>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</si>
  <si>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</si>
  <si>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</si>
  <si>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</si>
  <si>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</si>
  <si>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</si>
  <si>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</si>
  <si>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</si>
  <si>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</si>
  <si>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</si>
  <si>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</si>
  <si>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</si>
  <si>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</si>
  <si>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</si>
  <si>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</si>
  <si>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</si>
  <si>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</si>
  <si>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</si>
  <si>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</si>
  <si>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</si>
  <si>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</si>
  <si>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</si>
  <si>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</si>
  <si>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</si>
  <si>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</si>
  <si>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</si>
  <si>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</si>
  <si>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</si>
  <si>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</si>
  <si>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</si>
  <si>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</si>
  <si>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</si>
  <si>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</si>
  <si>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</si>
  <si>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</si>
  <si>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</si>
  <si>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</si>
  <si>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</si>
  <si>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</si>
  <si>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</si>
  <si>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</si>
  <si>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</si>
  <si>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</si>
  <si>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</si>
  <si>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</si>
  <si>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</si>
  <si>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</si>
  <si>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</si>
  <si>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</si>
  <si>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</si>
  <si>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</si>
  <si>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</si>
  <si>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</si>
  <si>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</si>
  <si>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</si>
  <si>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</si>
  <si>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</si>
  <si>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</si>
  <si>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</si>
  <si>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</si>
  <si>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</si>
  <si>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</si>
  <si>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</si>
  <si>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</si>
  <si>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</si>
  <si>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</si>
  <si>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</si>
  <si>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</si>
  <si>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</si>
  <si>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</si>
  <si>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</si>
  <si>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</si>
  <si>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</si>
  <si>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</si>
  <si>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</si>
  <si>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</si>
  <si>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</si>
  <si>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</si>
  <si>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</si>
  <si>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</si>
  <si>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</si>
  <si>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</si>
  <si>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</si>
  <si>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</si>
  <si>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</si>
  <si>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</si>
  <si>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</si>
  <si>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</si>
  <si>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</si>
  <si>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</si>
  <si>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</si>
  <si>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</si>
  <si>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</si>
  <si>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</si>
  <si>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</si>
  <si>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</si>
  <si>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</si>
  <si>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</si>
  <si>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</si>
  <si>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</si>
  <si>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</si>
  <si>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</si>
  <si>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</si>
  <si>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</si>
  <si>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</si>
  <si>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</si>
  <si>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</si>
  <si>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</si>
  <si>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</si>
  <si>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</si>
  <si>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</si>
  <si>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</si>
  <si>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</si>
  <si>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</si>
  <si>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</si>
  <si>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</si>
  <si>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</si>
  <si>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</si>
  <si>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</si>
  <si>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</si>
  <si>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</si>
  <si>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</si>
  <si>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</si>
  <si>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</si>
  <si>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</si>
  <si>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</si>
  <si>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</si>
  <si>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</si>
  <si>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</si>
  <si>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</si>
  <si>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</si>
  <si>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</si>
  <si>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</si>
  <si>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</si>
  <si>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</si>
  <si>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</si>
  <si>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</si>
  <si>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</si>
  <si>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</si>
  <si>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</si>
  <si>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</si>
  <si>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</si>
  <si>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</si>
  <si>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</si>
  <si>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</si>
  <si>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</si>
  <si>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</si>
  <si>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</si>
  <si>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</si>
  <si>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</si>
  <si>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</si>
  <si>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</si>
  <si>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</si>
  <si>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</si>
  <si>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</si>
  <si>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</si>
  <si>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</si>
  <si>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</si>
  <si>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</si>
  <si>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</si>
  <si>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</si>
  <si>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</si>
  <si>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</si>
  <si>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</si>
  <si>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</si>
  <si>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</si>
  <si>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</si>
  <si>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</si>
  <si>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</si>
  <si>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</si>
  <si>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</si>
  <si>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</si>
  <si>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</si>
  <si>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</si>
  <si>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</si>
  <si>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</si>
  <si>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</si>
  <si>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</si>
  <si>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</si>
  <si>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</si>
  <si>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</si>
  <si>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</si>
  <si>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</si>
  <si>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</si>
  <si>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</si>
  <si>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</si>
  <si>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</si>
  <si>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</si>
  <si>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</si>
  <si>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</si>
  <si>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</si>
  <si>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</si>
  <si>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</si>
  <si>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</si>
  <si>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</si>
  <si>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</si>
  <si>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</si>
  <si>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</si>
  <si>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</si>
  <si>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</si>
  <si>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</si>
  <si>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</si>
  <si>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</si>
  <si>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</si>
  <si>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</si>
  <si>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</si>
  <si>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</si>
  <si>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</si>
  <si>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</si>
  <si>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</si>
  <si>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</si>
  <si>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</si>
  <si>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</si>
  <si>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</si>
  <si>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</si>
  <si>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</si>
  <si>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</si>
  <si>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</si>
  <si>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</si>
  <si>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</si>
  <si>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</si>
  <si>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</si>
  <si>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</si>
  <si>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</si>
  <si>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</si>
  <si>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</si>
  <si>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</si>
  <si>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</si>
  <si>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</si>
  <si>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</si>
  <si>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</si>
  <si>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</si>
  <si>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</si>
  <si>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</si>
  <si>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</si>
  <si>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</si>
  <si>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</si>
  <si>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</si>
  <si>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</si>
  <si>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</si>
  <si>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</si>
  <si>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</si>
  <si>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</si>
  <si>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</si>
  <si>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</si>
  <si>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</si>
  <si>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</si>
  <si>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</si>
  <si>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</si>
  <si>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</si>
  <si>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</si>
  <si>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</si>
  <si>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</si>
  <si>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</si>
  <si>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</si>
  <si>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</si>
  <si>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</si>
  <si>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</si>
  <si>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</si>
  <si>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</si>
  <si>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</si>
  <si>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</si>
  <si>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</si>
  <si>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</si>
  <si>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</si>
  <si>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</si>
  <si>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</si>
  <si>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</si>
  <si>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</si>
  <si>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</si>
  <si>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</si>
  <si>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</si>
  <si>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</si>
  <si>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</si>
  <si>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</si>
  <si>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</si>
  <si>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</si>
  <si>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</si>
  <si>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</si>
  <si>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</si>
  <si>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</si>
  <si>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</si>
  <si>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</si>
  <si>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</si>
  <si>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</si>
  <si>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</si>
  <si>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</si>
  <si>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</si>
  <si>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</si>
  <si>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</si>
  <si>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</si>
  <si>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</si>
  <si>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</si>
  <si>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</si>
  <si>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</si>
  <si>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</si>
  <si>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</si>
  <si>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</si>
  <si>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</si>
  <si>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</si>
  <si>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</si>
  <si>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</si>
  <si>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</si>
  <si>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</si>
  <si>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</si>
  <si>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</si>
  <si>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</si>
  <si>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</si>
  <si>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</si>
  <si>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</si>
  <si>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</si>
  <si>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</si>
  <si>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</si>
  <si>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</si>
  <si>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</si>
  <si>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</si>
  <si>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</si>
  <si>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</si>
  <si>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</si>
  <si>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</si>
  <si>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</si>
  <si>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</si>
  <si>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</si>
  <si>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</si>
  <si>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</si>
  <si>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</si>
  <si>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</si>
  <si>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</si>
  <si>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</si>
  <si>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</si>
  <si>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</si>
  <si>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</si>
  <si>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</si>
  <si>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</si>
  <si>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</si>
  <si>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</si>
  <si>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</si>
  <si>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</si>
  <si>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</si>
  <si>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</si>
  <si>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</si>
  <si>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</si>
  <si>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</si>
  <si>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</si>
  <si>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</si>
  <si>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</si>
  <si>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</si>
  <si>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</si>
  <si>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</si>
  <si>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</si>
  <si>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</si>
  <si>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</si>
  <si>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</si>
  <si>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</si>
  <si>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</si>
  <si>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</si>
  <si>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</si>
  <si>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</si>
  <si>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</si>
  <si>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</si>
  <si>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</si>
  <si>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</si>
  <si>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</si>
  <si>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</si>
  <si>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</si>
  <si>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</si>
  <si>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</si>
  <si>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</si>
  <si>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</si>
  <si>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</si>
  <si>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</si>
  <si>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</si>
  <si>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</si>
  <si>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</si>
  <si>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</si>
  <si>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</si>
  <si>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</si>
  <si>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</si>
  <si>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</si>
  <si>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</si>
  <si>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</si>
  <si>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</si>
  <si>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</si>
  <si>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</si>
  <si>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</si>
  <si>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</si>
  <si>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</si>
  <si>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</si>
  <si>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</si>
  <si>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</si>
  <si>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</si>
  <si>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</si>
  <si>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</si>
  <si>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</si>
  <si>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</si>
  <si>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</si>
  <si>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</si>
  <si>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</si>
  <si>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</si>
  <si>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</si>
  <si>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</si>
  <si>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</si>
  <si>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</si>
  <si>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</si>
  <si>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</si>
  <si>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</si>
  <si>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</si>
  <si>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</si>
  <si>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</si>
  <si>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</si>
  <si>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</si>
  <si>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</si>
  <si>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</si>
  <si>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</si>
  <si>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</si>
  <si>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</si>
  <si>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</si>
  <si>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</si>
  <si>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</si>
  <si>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</si>
  <si>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</si>
  <si>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</si>
  <si>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</si>
  <si>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</si>
  <si>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</si>
  <si>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</si>
  <si>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</si>
  <si>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</si>
  <si>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</si>
  <si>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</si>
  <si>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</si>
  <si>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</si>
  <si>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</si>
  <si>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</si>
  <si>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</si>
  <si>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</si>
  <si>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</si>
  <si>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</si>
  <si>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</si>
  <si>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</si>
  <si>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</si>
  <si>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</si>
  <si>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</si>
  <si>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</si>
  <si>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</si>
  <si>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</si>
  <si>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</si>
  <si>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</si>
  <si>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</si>
  <si>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</si>
  <si>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</si>
  <si>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</si>
  <si>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</si>
  <si>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</si>
  <si>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</si>
  <si>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</si>
  <si>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</si>
  <si>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</si>
  <si>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</si>
  <si>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</si>
  <si>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</si>
  <si>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</si>
  <si>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</si>
  <si>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</si>
  <si>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</si>
  <si>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</si>
  <si>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</si>
  <si>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</si>
  <si>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</si>
  <si>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</si>
  <si>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</si>
  <si>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</si>
  <si>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</si>
  <si>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</si>
  <si>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</si>
  <si>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</si>
  <si>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</si>
  <si>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</si>
  <si>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</si>
  <si>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</si>
  <si>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</si>
  <si>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</si>
  <si>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</si>
  <si>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</si>
  <si>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</si>
  <si>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</si>
  <si>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</si>
  <si>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</si>
  <si>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</si>
  <si>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</si>
  <si>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</si>
  <si>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</si>
  <si>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</si>
  <si>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</si>
  <si>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</si>
  <si>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</si>
  <si>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</si>
  <si>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</si>
  <si>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</si>
  <si>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</si>
  <si>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</si>
  <si>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</si>
  <si>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</si>
  <si>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</si>
  <si>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</si>
  <si>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</si>
  <si>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</si>
  <si>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</si>
  <si>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</si>
  <si>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</si>
  <si>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</si>
  <si>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</si>
  <si>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</si>
  <si>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</si>
  <si>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</si>
  <si>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</si>
  <si>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</si>
  <si>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</si>
  <si>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</si>
  <si>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</si>
  <si>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</si>
  <si>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</si>
  <si>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</si>
  <si>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</si>
  <si>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</si>
  <si>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</si>
  <si>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</si>
  <si>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</si>
  <si>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</si>
  <si>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</si>
  <si>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</si>
  <si>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</si>
  <si>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</si>
  <si>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</si>
  <si>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</si>
  <si>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</si>
  <si>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</si>
  <si>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</si>
  <si>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</si>
  <si>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</si>
  <si>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</si>
  <si>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</si>
  <si>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</si>
  <si>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</si>
  <si>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</si>
  <si>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</si>
  <si>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</si>
  <si>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</si>
  <si>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</si>
  <si>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</si>
  <si>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</si>
  <si>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</si>
  <si>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</si>
  <si>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</si>
  <si>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</si>
  <si>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</si>
  <si>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</si>
  <si>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</si>
  <si>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</si>
  <si>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</si>
  <si>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</si>
  <si>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</si>
  <si>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</si>
  <si>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</si>
  <si>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</si>
  <si>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</si>
  <si>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</si>
  <si>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</si>
  <si>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</si>
  <si>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</si>
  <si>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</si>
  <si>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</si>
  <si>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</si>
  <si>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</si>
  <si>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</si>
  <si>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</si>
  <si>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</si>
  <si>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</si>
  <si>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</si>
  <si>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</si>
  <si>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</si>
  <si>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</si>
  <si>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</si>
  <si>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</si>
  <si>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</si>
  <si>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</si>
  <si>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</si>
  <si>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</si>
  <si>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</si>
  <si>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</si>
  <si>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</si>
  <si>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</si>
  <si>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</si>
  <si>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</si>
  <si>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</si>
  <si>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</si>
  <si>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</si>
  <si>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</si>
  <si>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</si>
  <si>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</si>
  <si>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</si>
  <si>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</si>
  <si>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</si>
  <si>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</si>
  <si>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</si>
  <si>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</si>
  <si>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</si>
  <si>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</si>
  <si>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</si>
  <si>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</si>
  <si>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</si>
  <si>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</si>
  <si>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</si>
  <si>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</si>
  <si>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</si>
  <si>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</si>
  <si>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</si>
  <si>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</si>
  <si>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</si>
  <si>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</si>
  <si>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</si>
  <si>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</si>
  <si>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</si>
  <si>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</si>
  <si>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</si>
  <si>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</si>
  <si>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</si>
  <si>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</si>
  <si>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</si>
  <si>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</si>
  <si>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</si>
  <si>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</si>
  <si>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</si>
  <si>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</si>
  <si>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</si>
  <si>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</si>
  <si>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</si>
  <si>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</si>
  <si>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</si>
  <si>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</si>
  <si>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</si>
  <si>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</si>
  <si>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</si>
  <si>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</si>
  <si>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</si>
  <si>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</si>
  <si>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</si>
  <si>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</si>
  <si>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</si>
  <si>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</si>
  <si>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</si>
  <si>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</si>
  <si>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</si>
  <si>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</si>
  <si>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</si>
  <si>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</si>
  <si>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</si>
  <si>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</si>
  <si>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</si>
  <si>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</si>
  <si>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</si>
  <si>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</si>
  <si>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</si>
  <si>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</si>
  <si>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</si>
  <si>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</si>
  <si>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</si>
  <si>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</si>
  <si>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</si>
  <si>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</si>
  <si>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</si>
  <si>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</si>
  <si>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</si>
  <si>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</si>
  <si>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</si>
  <si>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</si>
  <si>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</si>
  <si>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</si>
  <si>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</si>
  <si>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</si>
  <si>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</si>
  <si>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</si>
  <si>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</si>
  <si>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</si>
  <si>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</si>
  <si>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</si>
  <si>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</si>
  <si>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</si>
  <si>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</si>
  <si>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</si>
  <si>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</si>
  <si>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</si>
  <si>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</si>
  <si>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</si>
  <si>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</si>
  <si>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</si>
  <si>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</si>
  <si>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</si>
  <si>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</si>
  <si>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</si>
  <si>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</si>
  <si>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</si>
  <si>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</si>
  <si>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</si>
  <si>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</si>
  <si>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</si>
  <si>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</si>
  <si>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</si>
  <si>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</si>
  <si>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</si>
  <si>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</si>
  <si>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</si>
  <si>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</si>
  <si>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</si>
  <si>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</si>
  <si>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</si>
  <si>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</si>
  <si>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</si>
  <si>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</si>
  <si>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</si>
  <si>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</si>
  <si>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</si>
  <si>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</si>
  <si>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</si>
  <si>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</si>
  <si>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</si>
  <si>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</si>
  <si>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</si>
  <si>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</si>
  <si>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</si>
  <si>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</si>
  <si>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</si>
  <si>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</si>
  <si>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</si>
  <si>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</si>
  <si>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</si>
  <si>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</si>
  <si>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</si>
  <si>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</si>
  <si>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</si>
  <si>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</si>
  <si>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</si>
  <si>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</si>
  <si>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</si>
  <si>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</si>
  <si>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</si>
  <si>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</si>
  <si>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</si>
  <si>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</si>
  <si>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</si>
  <si>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</si>
  <si>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</si>
  <si>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</si>
  <si>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</si>
  <si>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</si>
  <si>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</si>
  <si>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</si>
  <si>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</si>
  <si>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</si>
  <si>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</si>
  <si>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</si>
  <si>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</si>
  <si>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</si>
  <si>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</si>
  <si>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</si>
  <si>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</si>
  <si>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</si>
  <si>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</si>
  <si>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</si>
  <si>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</si>
  <si>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</si>
  <si>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</si>
  <si>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</si>
  <si>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</si>
  <si>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</si>
  <si>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</si>
  <si>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</si>
  <si>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</si>
  <si>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</si>
  <si>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</si>
  <si>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</si>
  <si>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</si>
  <si>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</si>
  <si>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</si>
  <si>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</si>
  <si>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</si>
  <si>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</si>
  <si>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</si>
  <si>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</si>
  <si>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</si>
  <si>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</si>
  <si>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</si>
  <si>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</si>
  <si>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</si>
  <si>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</si>
  <si>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</si>
  <si>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</si>
  <si>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</si>
  <si>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</si>
  <si>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</si>
  <si>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</si>
  <si>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</si>
  <si>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</si>
  <si>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</si>
  <si>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</si>
  <si>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</si>
  <si>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</si>
  <si>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</si>
  <si>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</si>
  <si>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</si>
  <si>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</si>
  <si>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</si>
  <si>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</si>
  <si>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</si>
  <si>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</si>
  <si>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</si>
  <si>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</si>
  <si>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</si>
  <si>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</si>
  <si>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</si>
  <si>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</si>
  <si>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</si>
  <si>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</si>
  <si>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</si>
  <si>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</si>
  <si>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</si>
  <si>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</si>
  <si>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</si>
  <si>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</si>
  <si>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</si>
  <si>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</si>
  <si>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</si>
  <si>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</si>
  <si>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</si>
  <si>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</si>
  <si>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</si>
  <si>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</si>
  <si>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</si>
  <si>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</si>
  <si>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</si>
  <si>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</si>
  <si>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</si>
  <si>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</si>
  <si>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</si>
  <si>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</si>
  <si>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</si>
  <si>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</si>
  <si>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</si>
  <si>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</si>
  <si>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</si>
  <si>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</si>
  <si>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</si>
  <si>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</si>
  <si>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</si>
  <si>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</si>
  <si>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</si>
  <si>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</si>
  <si>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</si>
  <si>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</si>
  <si>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</si>
  <si>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</si>
  <si>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</si>
  <si>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</si>
  <si>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</si>
  <si>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</si>
  <si>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</si>
  <si>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</si>
  <si>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</si>
  <si>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</si>
  <si>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</si>
  <si>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</si>
  <si>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</si>
  <si>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</si>
  <si>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</si>
  <si>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</si>
  <si>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</si>
  <si>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</si>
  <si>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</si>
  <si>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</si>
  <si>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</si>
  <si>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</si>
  <si>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</si>
  <si>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</si>
  <si>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</si>
  <si>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</si>
  <si>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</si>
  <si>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</si>
  <si>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</si>
  <si>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</si>
  <si>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</si>
  <si>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</si>
  <si>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</si>
  <si>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</si>
  <si>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</si>
  <si>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</si>
  <si>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</si>
  <si>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</si>
  <si>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</si>
  <si>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</si>
  <si>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</si>
  <si>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</si>
  <si>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</si>
  <si>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</si>
  <si>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</si>
  <si>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</si>
  <si>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</si>
  <si>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</si>
  <si>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</si>
  <si>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</si>
  <si>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</si>
  <si>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</si>
  <si>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</si>
  <si>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</si>
  <si>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</si>
  <si>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</si>
  <si>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</si>
  <si>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</si>
  <si>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</si>
  <si>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</si>
  <si>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</si>
  <si>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</si>
  <si>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</si>
  <si>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</si>
  <si>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</si>
  <si>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</si>
  <si>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</si>
  <si>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</si>
  <si>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</si>
  <si>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</si>
  <si>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</si>
  <si>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</si>
  <si>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</si>
  <si>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</si>
  <si>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</si>
  <si>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</si>
  <si>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</si>
  <si>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</si>
  <si>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</si>
  <si>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</si>
  <si>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</si>
  <si>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</si>
  <si>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</si>
  <si>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</si>
  <si>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</si>
  <si>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</si>
  <si>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</si>
  <si>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</si>
  <si>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</si>
  <si>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</si>
  <si>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</si>
  <si>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</si>
  <si>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</si>
  <si>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</si>
  <si>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</si>
  <si>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</si>
  <si>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</si>
  <si>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</si>
  <si>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</si>
  <si>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</si>
  <si>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</si>
  <si>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</si>
  <si>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</si>
  <si>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</si>
  <si>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</si>
  <si>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</si>
  <si>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</si>
  <si>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</si>
  <si>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</si>
  <si>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</si>
  <si>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</si>
  <si>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</si>
  <si>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</si>
  <si>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</si>
  <si>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</si>
  <si>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</si>
  <si>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</si>
  <si>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</si>
  <si>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</si>
  <si>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</si>
  <si>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</si>
  <si>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</si>
  <si>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</si>
  <si>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</si>
  <si>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</si>
  <si>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</si>
  <si>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</si>
  <si>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</si>
  <si>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</si>
  <si>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</si>
  <si>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</si>
  <si>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</si>
  <si>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</si>
  <si>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</si>
  <si>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</si>
  <si>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</si>
  <si>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</si>
  <si>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</si>
  <si>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</si>
  <si>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</si>
  <si>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</si>
  <si>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</si>
  <si>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</si>
  <si>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</si>
  <si>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</si>
  <si>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</si>
  <si>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</si>
  <si>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</si>
  <si>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</si>
  <si>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</si>
  <si>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</si>
  <si>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</si>
  <si>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</si>
  <si>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</si>
  <si>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</si>
  <si>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</si>
  <si>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</si>
  <si>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</si>
  <si>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</si>
  <si>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</si>
  <si>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</si>
  <si>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</si>
  <si>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</si>
  <si>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</si>
  <si>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</si>
  <si>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</si>
  <si>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</si>
  <si>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</si>
  <si>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</si>
  <si>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</si>
  <si>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</si>
  <si>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</si>
  <si>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</si>
  <si>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</si>
  <si>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</si>
  <si>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</si>
  <si>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</si>
  <si>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</si>
  <si>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</si>
  <si>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</si>
  <si>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</si>
  <si>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</si>
  <si>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</si>
  <si>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</si>
  <si>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</si>
  <si>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</si>
  <si>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</si>
  <si>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</si>
  <si>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</si>
  <si>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</si>
  <si>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</si>
  <si>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</si>
  <si>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</si>
  <si>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</si>
  <si>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</si>
  <si>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</si>
  <si>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</si>
  <si>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</si>
  <si>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</si>
  <si>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</si>
  <si>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</si>
  <si>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</si>
  <si>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</si>
  <si>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</si>
  <si>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</si>
  <si>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</si>
  <si>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</si>
  <si>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</si>
  <si>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</si>
  <si>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</si>
  <si>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</si>
  <si>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</si>
  <si>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</si>
  <si>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</si>
  <si>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</si>
  <si>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</si>
  <si>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</si>
  <si>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</si>
  <si>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</si>
  <si>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</si>
  <si>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</si>
  <si>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</si>
  <si>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</si>
  <si>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</si>
  <si>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</si>
  <si>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</si>
  <si>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</si>
  <si>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</si>
  <si>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</si>
  <si>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</si>
  <si>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</si>
  <si>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</si>
  <si>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</si>
  <si>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</si>
  <si>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</si>
  <si>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</si>
  <si>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</si>
  <si>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</si>
  <si>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</si>
  <si>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</si>
  <si>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</si>
  <si>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</si>
  <si>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</si>
  <si>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</si>
  <si>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</si>
  <si>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</si>
  <si>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</si>
  <si>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</si>
  <si>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</si>
  <si>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</si>
  <si>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</si>
  <si>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</si>
  <si>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</si>
  <si>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</si>
  <si>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</si>
  <si>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</si>
  <si>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</si>
  <si>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</si>
  <si>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</si>
  <si>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</si>
  <si>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</si>
  <si>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</si>
  <si>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</si>
  <si>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</si>
  <si>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</si>
  <si>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</si>
  <si>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</si>
  <si>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</si>
  <si>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</si>
  <si>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</si>
  <si>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</si>
  <si>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</si>
  <si>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</si>
  <si>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</si>
  <si>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</si>
  <si>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</si>
  <si>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</si>
  <si>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</si>
  <si>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</si>
  <si>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</si>
  <si>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</si>
  <si>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</si>
  <si>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</si>
  <si>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</si>
  <si>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</si>
  <si>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</si>
  <si>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</si>
  <si>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</si>
  <si>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</si>
  <si>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</si>
  <si>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</si>
  <si>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</si>
  <si>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</si>
  <si>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</si>
  <si>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</si>
  <si>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</si>
  <si>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</si>
  <si>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</si>
  <si>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</si>
  <si>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</si>
  <si>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</si>
  <si>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</si>
  <si>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</si>
  <si>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</si>
  <si>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</si>
  <si>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</si>
  <si>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</si>
  <si>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</si>
  <si>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</si>
  <si>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</si>
  <si>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</si>
  <si>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</si>
  <si>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</si>
  <si>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</si>
  <si>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</si>
  <si>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</si>
  <si>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</si>
  <si>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</si>
  <si>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</si>
  <si>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</si>
  <si>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</si>
  <si>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</si>
  <si>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</si>
  <si>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</si>
  <si>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</si>
  <si>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</si>
  <si>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</si>
  <si>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</si>
  <si>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</si>
  <si>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</si>
  <si>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</si>
  <si>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</si>
  <si>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</si>
  <si>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</si>
  <si>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</si>
  <si>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</si>
  <si>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</si>
  <si>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</si>
  <si>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</si>
  <si>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</si>
  <si>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</si>
  <si>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</si>
  <si>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</si>
  <si>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</si>
  <si>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</si>
  <si>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</si>
  <si>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</si>
  <si>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</si>
  <si>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</si>
  <si>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</si>
  <si>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</si>
  <si>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</si>
  <si>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</si>
  <si>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</si>
  <si>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</si>
  <si>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</si>
  <si>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</si>
  <si>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</si>
  <si>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</si>
  <si>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</si>
  <si>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</si>
  <si>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</si>
  <si>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</si>
  <si>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</si>
  <si>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</si>
  <si>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</si>
  <si>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</si>
  <si>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</si>
  <si>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</si>
  <si>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</si>
  <si>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</si>
  <si>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</si>
  <si>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</si>
  <si>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</si>
  <si>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</si>
  <si>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</si>
  <si>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</si>
  <si>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</si>
  <si>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</si>
  <si>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</si>
  <si>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</si>
  <si>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</si>
  <si>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</si>
  <si>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</si>
  <si>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</si>
  <si>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</si>
  <si>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</si>
  <si>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</si>
  <si>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</si>
  <si>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</si>
  <si>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</si>
  <si>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</si>
  <si>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</si>
  <si>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</si>
  <si>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</si>
  <si>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</si>
  <si>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</si>
  <si>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</si>
  <si>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</si>
  <si>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</si>
  <si>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</si>
  <si>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</si>
  <si>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</si>
  <si>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</si>
  <si>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</si>
  <si>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</si>
  <si>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</si>
  <si>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</si>
  <si>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</si>
  <si>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</si>
  <si>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</si>
  <si>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</si>
  <si>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</si>
  <si>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</si>
  <si>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</si>
  <si>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</si>
  <si>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</si>
  <si>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</si>
  <si>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</si>
  <si>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</si>
  <si>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</si>
  <si>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</si>
  <si>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</si>
  <si>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</si>
  <si>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</si>
  <si>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</si>
  <si>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</si>
  <si>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</si>
  <si>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</si>
  <si>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</si>
  <si>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</si>
  <si>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</si>
  <si>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</si>
  <si>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</si>
  <si>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</si>
  <si>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</si>
  <si>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</si>
  <si>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</si>
  <si>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</si>
  <si>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</si>
  <si>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</si>
  <si>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</si>
  <si>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</si>
  <si>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</si>
  <si>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</si>
  <si>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</si>
  <si>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</si>
  <si>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</si>
  <si>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</si>
  <si>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</si>
  <si>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</si>
  <si>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</si>
  <si>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</si>
  <si>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</si>
  <si>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</si>
  <si>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</si>
  <si>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</si>
  <si>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</si>
  <si>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</si>
  <si>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</si>
  <si>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</si>
  <si>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</si>
  <si>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</si>
  <si>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</si>
  <si>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</si>
  <si>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</si>
  <si>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</si>
  <si>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</si>
  <si>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</si>
  <si>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</si>
  <si>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</si>
  <si>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</si>
  <si>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</si>
  <si>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</si>
  <si>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</si>
  <si>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</si>
  <si>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</si>
  <si>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</si>
  <si>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</si>
  <si>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</si>
  <si>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</si>
  <si>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</si>
  <si>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</si>
  <si>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</si>
  <si>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</si>
  <si>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</si>
  <si>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</si>
  <si>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</si>
  <si>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</si>
  <si>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</si>
  <si>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</si>
  <si>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</si>
  <si>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</si>
  <si>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</si>
  <si>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</si>
  <si>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</si>
  <si>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</si>
  <si>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</si>
  <si>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</si>
  <si>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</si>
  <si>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</si>
  <si>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</si>
  <si>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</si>
  <si>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</si>
  <si>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</si>
  <si>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</si>
  <si>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</si>
  <si>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</si>
  <si>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</si>
  <si>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</si>
  <si>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</si>
  <si>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</si>
  <si>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</si>
  <si>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</si>
  <si>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</si>
  <si>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</si>
  <si>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</si>
  <si>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</si>
  <si>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</si>
  <si>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</si>
  <si>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</si>
  <si>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</si>
  <si>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</si>
  <si>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</si>
  <si>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</si>
  <si>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</si>
  <si>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</si>
  <si>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</si>
  <si>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</si>
  <si>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</si>
  <si>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</si>
  <si>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</si>
  <si>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</si>
  <si>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</si>
  <si>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</si>
  <si>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</si>
  <si>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</si>
  <si>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</si>
  <si>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</si>
  <si>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</si>
  <si>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</si>
  <si>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</si>
  <si>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</si>
  <si>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</si>
  <si>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</si>
  <si>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</si>
  <si>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</si>
  <si>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</si>
  <si>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</si>
  <si>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</si>
  <si>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</si>
  <si>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</si>
  <si>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</si>
  <si>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</si>
  <si>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</si>
  <si>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</si>
  <si>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</si>
  <si>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</si>
  <si>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</si>
  <si>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</si>
  <si>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</si>
  <si>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</si>
  <si>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</si>
  <si>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</si>
  <si>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</si>
  <si>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</si>
  <si>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</si>
  <si>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</si>
  <si>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</si>
  <si>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</si>
  <si>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</si>
  <si>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</si>
  <si>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</si>
  <si>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</si>
  <si>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</si>
  <si>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</si>
  <si>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</si>
  <si>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</si>
  <si>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</si>
  <si>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</si>
  <si>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</si>
  <si>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</si>
  <si>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</si>
  <si>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</si>
  <si>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</si>
  <si>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</si>
  <si>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</si>
  <si>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</si>
  <si>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</si>
  <si>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</si>
  <si>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</si>
  <si>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</si>
  <si>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</si>
  <si>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</si>
  <si>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</si>
  <si>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</si>
  <si>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</si>
  <si>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</si>
  <si>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</si>
  <si>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</si>
  <si>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</si>
  <si>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</si>
  <si>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</si>
  <si>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</si>
  <si>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</si>
  <si>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</si>
  <si>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</si>
  <si>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</si>
  <si>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</si>
  <si>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</si>
  <si>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</si>
  <si>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</si>
  <si>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</si>
  <si>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</si>
  <si>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</si>
  <si>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</si>
  <si>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</si>
  <si>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</si>
  <si>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</si>
  <si>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</si>
  <si>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</si>
  <si>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</si>
  <si>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</si>
  <si>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</si>
  <si>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</si>
  <si>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</si>
  <si>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</si>
  <si>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</si>
  <si>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</si>
  <si>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</si>
  <si>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</si>
  <si>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</si>
  <si>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</si>
  <si>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</si>
  <si>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</si>
  <si>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</si>
  <si>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</si>
  <si>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</si>
  <si>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</si>
  <si>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</si>
  <si>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</si>
  <si>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</si>
  <si>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</si>
  <si>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</si>
  <si>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</si>
  <si>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</si>
  <si>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</si>
  <si>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</si>
  <si>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</si>
  <si>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</si>
  <si>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</si>
  <si>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</si>
  <si>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</si>
  <si>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</si>
  <si>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</si>
  <si>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</si>
  <si>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</si>
  <si>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</si>
  <si>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</si>
  <si>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</si>
  <si>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</si>
  <si>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</si>
  <si>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</si>
  <si>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</si>
  <si>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</si>
  <si>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</si>
  <si>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</si>
  <si>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</si>
  <si>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</si>
  <si>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</si>
  <si>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</si>
  <si>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</si>
  <si>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</si>
  <si>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</si>
  <si>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</si>
  <si>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</si>
  <si>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</si>
  <si>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</si>
  <si>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</si>
  <si>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</si>
  <si>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</si>
  <si>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</si>
  <si>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</si>
  <si>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</si>
  <si>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</si>
  <si>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</si>
  <si>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</si>
  <si>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</si>
  <si>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</si>
  <si>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</si>
  <si>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</si>
  <si>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</si>
  <si>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</si>
  <si>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</si>
  <si>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</si>
  <si>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</si>
  <si>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</si>
  <si>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</si>
  <si>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</si>
  <si>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</si>
  <si>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</si>
  <si>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</si>
  <si>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</si>
  <si>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</si>
  <si>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</si>
  <si>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</si>
  <si>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</si>
  <si>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</si>
  <si>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</si>
  <si>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</si>
  <si>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</si>
  <si>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</si>
  <si>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</si>
  <si>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</si>
  <si>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</si>
  <si>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</si>
  <si>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</si>
  <si>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</si>
  <si>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</si>
  <si>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</si>
  <si>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</si>
  <si>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</si>
  <si>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</si>
  <si>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</si>
  <si>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</si>
  <si>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</si>
  <si>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</si>
  <si>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</si>
  <si>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</si>
  <si>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</si>
  <si>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</si>
  <si>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</si>
  <si>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</si>
  <si>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</si>
  <si>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</si>
  <si>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</si>
  <si>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</si>
  <si>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</si>
  <si>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</si>
  <si>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</si>
  <si>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</si>
  <si>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</si>
  <si>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</si>
  <si>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</si>
  <si>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</si>
  <si>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</si>
  <si>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</si>
  <si>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</si>
  <si>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</si>
  <si>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</si>
  <si>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</si>
  <si>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</si>
  <si>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</si>
  <si>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</si>
  <si>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</si>
  <si>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</si>
  <si>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</si>
  <si>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</si>
  <si>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</si>
  <si>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</si>
  <si>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</si>
  <si>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</si>
  <si>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</si>
  <si>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</si>
  <si>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</si>
  <si>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</si>
  <si>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</si>
  <si>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</si>
  <si>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</si>
  <si>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</si>
  <si>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</si>
  <si>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</si>
  <si>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</si>
  <si>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</si>
  <si>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</si>
  <si>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</si>
  <si>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</si>
  <si>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</si>
  <si>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</si>
  <si>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</si>
  <si>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</si>
  <si>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</si>
  <si>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</si>
  <si>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</si>
  <si>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</si>
  <si>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</si>
  <si>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</si>
  <si>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</si>
  <si>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</si>
  <si>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</si>
  <si>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</si>
  <si>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</si>
  <si>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</si>
  <si>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</si>
  <si>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</si>
  <si>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</si>
  <si>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</si>
  <si>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</si>
  <si>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</si>
  <si>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</si>
  <si>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</si>
  <si>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</si>
  <si>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</si>
  <si>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</si>
  <si>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</si>
  <si>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</si>
  <si>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</si>
  <si>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</si>
  <si>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</si>
  <si>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</si>
  <si>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</si>
  <si>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</si>
  <si>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</si>
  <si>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</si>
  <si>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</si>
  <si>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</si>
  <si>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</si>
  <si>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</si>
  <si>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</si>
  <si>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</si>
  <si>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</si>
  <si>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</si>
  <si>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</si>
  <si>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</si>
  <si>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</si>
  <si>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</si>
  <si>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</si>
  <si>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</si>
  <si>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</si>
  <si>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</si>
  <si>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</si>
  <si>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</si>
  <si>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</si>
  <si>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</si>
  <si>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</si>
  <si>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</si>
  <si>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</si>
  <si>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</si>
  <si>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</si>
  <si>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</si>
  <si>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</si>
  <si>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</si>
  <si>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</si>
  <si>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</si>
  <si>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</si>
  <si>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</si>
  <si>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</si>
  <si>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</si>
  <si>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</si>
  <si>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</si>
  <si>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</si>
  <si>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</si>
  <si>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</si>
  <si>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</si>
  <si>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</si>
  <si>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</si>
  <si>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</si>
  <si>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</si>
  <si>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</si>
  <si>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</si>
  <si>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</si>
  <si>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</si>
  <si>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</si>
  <si>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</si>
  <si>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</si>
  <si>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</si>
  <si>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</si>
  <si>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</si>
  <si>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</si>
  <si>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</si>
  <si>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</si>
  <si>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</si>
  <si>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</si>
  <si>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</si>
  <si>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</si>
  <si>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</si>
  <si>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</si>
  <si>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</si>
  <si>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</si>
  <si>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</si>
  <si>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</si>
  <si>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</si>
  <si>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</si>
  <si>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</si>
  <si>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</si>
  <si>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</si>
  <si>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</si>
  <si>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</si>
  <si>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</si>
  <si>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</si>
  <si>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</si>
  <si>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</si>
  <si>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</si>
  <si>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</si>
  <si>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</si>
  <si>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</si>
  <si>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</si>
  <si>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</si>
  <si>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</si>
  <si>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</si>
  <si>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</si>
  <si>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</si>
  <si>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</si>
  <si>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</si>
  <si>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</si>
  <si>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</si>
  <si>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</si>
  <si>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</si>
  <si>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</si>
  <si>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</si>
  <si>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</si>
  <si>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</si>
  <si>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</si>
  <si>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</si>
  <si>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</si>
  <si>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</si>
  <si>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</si>
  <si>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</si>
  <si>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</si>
  <si>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</si>
  <si>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</si>
  <si>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</si>
  <si>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</si>
  <si>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</si>
  <si>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</si>
  <si>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</si>
  <si>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</si>
  <si>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</si>
  <si>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</si>
  <si>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</si>
  <si>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</si>
  <si>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</si>
  <si>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</si>
  <si>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</si>
  <si>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</si>
  <si>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</si>
  <si>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</si>
  <si>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</si>
  <si>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</si>
  <si>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</si>
  <si>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</si>
  <si>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</si>
  <si>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</si>
  <si>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</si>
  <si>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</si>
  <si>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</si>
  <si>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</si>
  <si>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</si>
  <si>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</si>
  <si>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</si>
  <si>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</si>
  <si>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</si>
  <si>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</si>
  <si>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</si>
  <si>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</si>
  <si>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</si>
  <si>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</si>
  <si>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</si>
  <si>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</si>
  <si>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</si>
  <si>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</si>
  <si>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</si>
  <si>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</si>
  <si>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</si>
  <si>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</si>
  <si>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</si>
  <si>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</si>
  <si>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</si>
  <si>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</si>
  <si>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</si>
  <si>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</si>
  <si>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</si>
  <si>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</si>
  <si>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</si>
  <si>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</si>
  <si>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</si>
  <si>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</si>
  <si>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</si>
  <si>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</si>
  <si>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</si>
  <si>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</si>
  <si>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</si>
  <si>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</si>
  <si>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</si>
  <si>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</si>
  <si>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</si>
  <si>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</si>
  <si>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</si>
  <si>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</si>
  <si>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</si>
  <si>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</si>
  <si>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</si>
  <si>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</si>
  <si>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</si>
  <si>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</si>
  <si>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</si>
  <si>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</si>
  <si>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</si>
  <si>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</si>
  <si>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</si>
  <si>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</si>
  <si>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</si>
  <si>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</si>
  <si>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</si>
  <si>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</si>
  <si>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</si>
  <si>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</si>
  <si>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</si>
  <si>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</si>
  <si>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</si>
  <si>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</si>
  <si>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</si>
  <si>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</si>
  <si>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</si>
  <si>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</si>
  <si>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</si>
  <si>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</si>
  <si>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</si>
  <si>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</si>
  <si>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</si>
  <si>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</si>
  <si>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</si>
  <si>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</si>
  <si>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</si>
  <si>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</si>
  <si>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</si>
  <si>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</si>
  <si>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</si>
  <si>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</si>
  <si>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</si>
  <si>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</si>
  <si>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</si>
  <si>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</si>
  <si>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</si>
  <si>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</si>
  <si>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</si>
  <si>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</si>
  <si>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</si>
  <si>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</si>
  <si>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</si>
  <si>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</si>
  <si>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</si>
  <si>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</si>
  <si>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</si>
  <si>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</si>
  <si>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</si>
  <si>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</si>
  <si>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</si>
  <si>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</si>
  <si>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</si>
  <si>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</si>
  <si>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</si>
  <si>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</si>
  <si>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</si>
  <si>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</si>
  <si>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</si>
  <si>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</si>
  <si>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</si>
  <si>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</si>
  <si>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</si>
  <si>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</si>
  <si>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</si>
  <si>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</si>
  <si>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</si>
  <si>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</si>
  <si>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</si>
  <si>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</si>
  <si>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</si>
  <si>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</si>
  <si>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</si>
  <si>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</si>
  <si>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</si>
  <si>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</si>
  <si>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</si>
  <si>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</si>
  <si>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</si>
  <si>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</si>
  <si>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</si>
  <si>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</si>
  <si>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</si>
  <si>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</si>
  <si>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</si>
  <si>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</si>
  <si>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</si>
  <si>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</si>
  <si>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</si>
  <si>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</si>
  <si>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</si>
  <si>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</si>
  <si>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</si>
  <si>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</si>
  <si>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</si>
  <si>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</si>
  <si>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</si>
  <si>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</si>
  <si>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</si>
  <si>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</si>
  <si>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</si>
  <si>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</si>
  <si>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</si>
  <si>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</si>
  <si>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</si>
  <si>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</si>
  <si>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</si>
  <si>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</si>
  <si>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</si>
  <si>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</si>
  <si>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</si>
  <si>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</si>
  <si>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</si>
  <si>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</si>
  <si>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</si>
  <si>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</si>
  <si>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</si>
  <si>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</si>
  <si>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</si>
  <si>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</si>
  <si>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</si>
  <si>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</si>
  <si>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</si>
  <si>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</si>
  <si>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</si>
  <si>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</si>
  <si>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</si>
  <si>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</si>
  <si>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</si>
  <si>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</si>
  <si>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</si>
  <si>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</si>
  <si>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</si>
  <si>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</si>
  <si>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</si>
  <si>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</si>
  <si>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</si>
  <si>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</si>
  <si>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</si>
  <si>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</si>
  <si>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</si>
  <si>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</si>
  <si>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</si>
  <si>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</si>
  <si>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</si>
  <si>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</si>
  <si>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</si>
  <si>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</si>
  <si>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</si>
  <si>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</si>
  <si>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</si>
  <si>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</si>
  <si>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</si>
  <si>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</si>
  <si>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</si>
  <si>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</si>
  <si>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</si>
  <si>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</si>
  <si>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</si>
  <si>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</si>
  <si>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</si>
  <si>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</si>
  <si>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</si>
  <si>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</si>
  <si>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</si>
  <si>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</si>
  <si>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</si>
  <si>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</si>
  <si>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</si>
  <si>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</si>
  <si>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</si>
  <si>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</si>
  <si>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</si>
  <si>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</si>
  <si>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</si>
  <si>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</si>
  <si>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</si>
  <si>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</si>
  <si>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</si>
  <si>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</si>
  <si>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</si>
  <si>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</si>
  <si>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</si>
  <si>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</si>
  <si>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</si>
  <si>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</si>
  <si>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</si>
  <si>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</si>
  <si>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</si>
  <si>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</si>
  <si>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</si>
  <si>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</si>
  <si>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</si>
  <si>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</si>
  <si>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</si>
  <si>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</si>
  <si>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</si>
  <si>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</si>
  <si>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</si>
  <si>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</si>
  <si>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</si>
  <si>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</si>
  <si>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</si>
  <si>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</si>
  <si>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</si>
  <si>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</si>
  <si>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</si>
  <si>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</si>
  <si>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</si>
  <si>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</si>
  <si>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</si>
  <si>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</si>
  <si>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</si>
  <si>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</si>
  <si>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</si>
  <si>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</si>
  <si>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</si>
  <si>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</si>
  <si>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</si>
  <si>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</si>
  <si>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</si>
  <si>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</si>
  <si>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</si>
  <si>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</si>
  <si>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</si>
  <si>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</si>
  <si>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</si>
  <si>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</si>
  <si>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</si>
  <si>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</si>
  <si>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</si>
  <si>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</si>
  <si>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</si>
  <si>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</si>
  <si>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</si>
  <si>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</si>
  <si>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</si>
  <si>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</si>
  <si>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</si>
  <si>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</si>
  <si>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</si>
  <si>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</si>
  <si>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</si>
  <si>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</si>
  <si>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</si>
  <si>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</si>
  <si>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</si>
  <si>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</si>
  <si>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</si>
  <si>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</si>
  <si>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</si>
  <si>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</si>
  <si>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</si>
  <si>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</si>
  <si>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</si>
  <si>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</si>
  <si>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</si>
  <si>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</si>
  <si>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</si>
  <si>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</si>
  <si>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</si>
  <si>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</si>
  <si>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</si>
  <si>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</si>
  <si>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</si>
  <si>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</si>
  <si>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</si>
  <si>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</si>
  <si>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</si>
  <si>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</si>
  <si>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</si>
  <si>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</si>
  <si>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</si>
  <si>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</si>
  <si>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</si>
  <si>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</si>
  <si>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</si>
  <si>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</si>
  <si>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</si>
  <si>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</si>
  <si>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</si>
  <si>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</si>
  <si>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</si>
  <si>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</si>
  <si>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</si>
  <si>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</si>
  <si>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</si>
  <si>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</si>
  <si>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</si>
  <si>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</si>
  <si>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</si>
  <si>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</si>
  <si>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</si>
  <si>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</si>
  <si>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</si>
  <si>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</si>
  <si>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</si>
  <si>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</si>
  <si>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</si>
  <si>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</si>
  <si>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</si>
  <si>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</si>
  <si>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</si>
  <si>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</si>
  <si>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</si>
  <si>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</si>
  <si>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</si>
  <si>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</si>
  <si>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</si>
  <si>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</si>
  <si>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</si>
  <si>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</si>
  <si>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</si>
  <si>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</si>
  <si>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</si>
  <si>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</si>
  <si>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</si>
  <si>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</si>
  <si>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</si>
  <si>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</si>
  <si>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</si>
  <si>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</si>
  <si>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</si>
  <si>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</si>
  <si>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</si>
  <si>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</si>
  <si>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</si>
  <si>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</si>
  <si>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</si>
  <si>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</si>
  <si>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</si>
  <si>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</si>
  <si>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</si>
  <si>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</si>
  <si>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</si>
  <si>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</si>
  <si>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</si>
  <si>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</si>
  <si>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</si>
  <si>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</si>
  <si>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</si>
  <si>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</si>
  <si>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</si>
  <si>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</si>
  <si>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</si>
  <si>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</si>
  <si>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</si>
  <si>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</si>
  <si>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</si>
  <si>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</si>
  <si>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</si>
  <si>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</si>
  <si>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</si>
  <si>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</si>
  <si>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</si>
  <si>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</si>
  <si>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</si>
  <si>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</si>
  <si>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</si>
  <si>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</si>
  <si>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</si>
  <si>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</si>
  <si>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</si>
  <si>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</si>
  <si>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</si>
  <si>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</si>
  <si>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</si>
  <si>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</si>
  <si>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</si>
  <si>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</si>
  <si>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</si>
  <si>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</si>
  <si>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</si>
  <si>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</si>
  <si>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</si>
  <si>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</si>
  <si>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</si>
  <si>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</si>
  <si>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</si>
  <si>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</si>
  <si>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</si>
  <si>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</si>
  <si>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</si>
  <si>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</si>
  <si>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</si>
  <si>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</si>
  <si>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</si>
  <si>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</si>
  <si>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</si>
  <si>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</si>
  <si>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</si>
  <si>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</si>
  <si>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</si>
  <si>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</si>
  <si>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</si>
  <si>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</si>
  <si>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</si>
  <si>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</si>
  <si>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</si>
  <si>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</si>
  <si>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</si>
  <si>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</si>
  <si>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</si>
  <si>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</si>
  <si>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</si>
  <si>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</si>
  <si>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</si>
  <si>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</si>
  <si>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</si>
  <si>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</si>
  <si>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</si>
  <si>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</si>
  <si>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</si>
  <si>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</si>
  <si>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</si>
  <si>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</si>
  <si>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</si>
  <si>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</si>
  <si>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</si>
  <si>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</si>
  <si>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</si>
  <si>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</si>
  <si>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</si>
  <si>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</si>
  <si>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</si>
  <si>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</si>
  <si>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</si>
  <si>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</si>
  <si>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</si>
  <si>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</si>
  <si>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</si>
  <si>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</si>
  <si>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</si>
  <si>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</si>
  <si>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</si>
  <si>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</si>
  <si>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</si>
  <si>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</si>
  <si>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</si>
  <si>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</si>
  <si>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</si>
  <si>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</si>
  <si>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</si>
  <si>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</si>
  <si>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</si>
  <si>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</si>
  <si>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</si>
  <si>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</si>
  <si>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</si>
  <si>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</si>
  <si>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</si>
  <si>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</si>
  <si>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</si>
  <si>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</si>
  <si>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</si>
  <si>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</si>
  <si>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</si>
  <si>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</si>
  <si>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</si>
  <si>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</si>
  <si>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</si>
  <si>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</si>
  <si>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</si>
  <si>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</si>
  <si>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</si>
  <si>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</si>
  <si>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</si>
  <si>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</si>
  <si>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</si>
  <si>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</si>
  <si>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</si>
  <si>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</si>
  <si>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</si>
  <si>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</si>
  <si>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</si>
  <si>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</si>
  <si>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</si>
  <si>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</si>
  <si>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</si>
  <si>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</si>
  <si>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</si>
  <si>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</si>
  <si>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</si>
  <si>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</si>
  <si>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</si>
  <si>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</si>
  <si>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</si>
  <si>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</si>
  <si>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</si>
  <si>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</si>
  <si>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</si>
  <si>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</si>
  <si>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</si>
  <si>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</si>
  <si>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</si>
  <si>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</si>
  <si>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</si>
  <si>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</si>
  <si>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</si>
  <si>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</si>
  <si>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</si>
  <si>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</si>
  <si>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</si>
  <si>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</si>
  <si>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</si>
  <si>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</si>
  <si>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</si>
  <si>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</si>
  <si>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</si>
  <si>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</si>
  <si>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</si>
  <si>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</si>
  <si>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</si>
  <si>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</si>
  <si>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</si>
  <si>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</si>
  <si>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</si>
  <si>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</si>
  <si>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</si>
  <si>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</si>
  <si>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</si>
  <si>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</si>
  <si>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</si>
  <si>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</si>
  <si>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</si>
  <si>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</si>
  <si>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</si>
  <si>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</si>
  <si>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</si>
  <si>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</si>
  <si>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</si>
  <si>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</si>
  <si>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</si>
  <si>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</si>
  <si>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</si>
  <si>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</si>
  <si>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</si>
  <si>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</si>
  <si>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</si>
  <si>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</si>
  <si>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</si>
  <si>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</si>
  <si>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</si>
  <si>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</si>
  <si>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</si>
  <si>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</si>
  <si>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</si>
  <si>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</si>
  <si>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</si>
  <si>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</si>
  <si>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</si>
  <si>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</si>
  <si>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</si>
  <si>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</si>
  <si>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</si>
  <si>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</si>
  <si>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</si>
  <si>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</si>
  <si>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</si>
  <si>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</si>
  <si>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</si>
  <si>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</si>
  <si>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</si>
  <si>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</si>
  <si>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</si>
  <si>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</si>
  <si>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</si>
  <si>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</si>
  <si>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</si>
  <si>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</si>
  <si>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</si>
  <si>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</si>
  <si>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</si>
  <si>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</si>
  <si>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</si>
  <si>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</si>
  <si>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</si>
  <si>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</si>
  <si>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</si>
  <si>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</si>
  <si>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</si>
  <si>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</si>
  <si>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</si>
  <si>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</si>
  <si>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</si>
  <si>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</si>
  <si>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</si>
  <si>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</si>
  <si>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</si>
  <si>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</si>
  <si>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</si>
  <si>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</si>
  <si>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</si>
  <si>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</si>
  <si>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</si>
  <si>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</si>
  <si>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</si>
  <si>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</si>
  <si>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</si>
  <si>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</si>
  <si>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</si>
  <si>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</si>
  <si>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</si>
  <si>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</si>
  <si>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</si>
  <si>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</si>
  <si>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</si>
  <si>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</si>
  <si>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</si>
  <si>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</si>
  <si>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</si>
  <si>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</si>
  <si>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</si>
  <si>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</si>
  <si>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</si>
  <si>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</si>
  <si>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</si>
  <si>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</si>
  <si>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</si>
  <si>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</si>
  <si>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</si>
  <si>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</si>
  <si>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</si>
  <si>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</si>
  <si>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</si>
  <si>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</si>
  <si>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</si>
  <si>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</si>
  <si>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</si>
  <si>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</si>
  <si>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</si>
  <si>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</si>
  <si>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</si>
  <si>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</si>
  <si>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</si>
  <si>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</si>
  <si>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</si>
  <si>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</si>
  <si>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</si>
  <si>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</si>
  <si>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</si>
  <si>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</si>
  <si>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</si>
  <si>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</si>
  <si>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</si>
  <si>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</si>
  <si>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</si>
  <si>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</si>
  <si>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</si>
  <si>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</si>
  <si>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</si>
  <si>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</si>
  <si>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</si>
  <si>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</si>
  <si>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</si>
  <si>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</si>
  <si>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</si>
  <si>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</si>
  <si>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</si>
  <si>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</si>
  <si>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</si>
  <si>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</si>
  <si>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</si>
  <si>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</si>
  <si>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</si>
  <si>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</si>
  <si>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</si>
  <si>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</si>
  <si>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</si>
  <si>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</si>
  <si>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</si>
  <si>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</si>
  <si>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</si>
  <si>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</si>
  <si>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</si>
  <si>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</si>
  <si>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</si>
  <si>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</si>
  <si>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</si>
  <si>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</si>
  <si>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</si>
  <si>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</si>
  <si>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</si>
  <si>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</si>
  <si>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</si>
  <si>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</si>
  <si>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</si>
  <si>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</si>
  <si>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</si>
  <si>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</si>
  <si>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</si>
  <si>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</si>
  <si>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</si>
  <si>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</si>
  <si>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</si>
  <si>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</si>
  <si>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</si>
  <si>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</si>
  <si>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</si>
  <si>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</si>
  <si>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</si>
  <si>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</si>
  <si>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</si>
  <si>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</si>
  <si>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</si>
  <si>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</si>
  <si>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</si>
  <si>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</si>
  <si>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</si>
  <si>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</si>
  <si>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</si>
  <si>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</si>
  <si>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</si>
  <si>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</si>
  <si>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</si>
  <si>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</si>
  <si>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</si>
  <si>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</si>
  <si>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</si>
  <si>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</si>
  <si>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</si>
  <si>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</si>
  <si>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</si>
  <si>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</si>
  <si>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</si>
  <si>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</si>
  <si>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</si>
  <si>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</si>
  <si>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</si>
  <si>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</si>
  <si>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</si>
  <si>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</si>
  <si>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</si>
  <si>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</si>
  <si>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</si>
  <si>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</si>
  <si>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</si>
  <si>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</si>
  <si>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</si>
  <si>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</si>
  <si>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</si>
  <si>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</si>
  <si>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</si>
  <si>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</si>
  <si>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</si>
  <si>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</si>
  <si>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</si>
  <si>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</si>
  <si>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</si>
  <si>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</si>
  <si>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</si>
  <si>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</si>
  <si>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</si>
  <si>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</si>
  <si>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</si>
  <si>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</si>
  <si>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</si>
  <si>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</si>
  <si>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</si>
  <si>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</si>
  <si>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</si>
  <si>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</si>
  <si>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</si>
  <si>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</si>
  <si>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</si>
  <si>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</si>
  <si>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</si>
  <si>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</si>
  <si>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</si>
  <si>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</si>
  <si>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</si>
  <si>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</si>
  <si>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</si>
  <si>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</si>
  <si>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</si>
  <si>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</si>
  <si>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</si>
  <si>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</si>
  <si>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</si>
  <si>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</si>
  <si>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</si>
  <si>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</si>
  <si>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</si>
  <si>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</si>
  <si>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</si>
  <si>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</si>
  <si>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</si>
  <si>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</si>
  <si>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</si>
  <si>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</si>
  <si>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</si>
  <si>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</si>
  <si>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</si>
  <si>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</si>
  <si>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</si>
  <si>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</si>
  <si>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</si>
  <si>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</si>
  <si>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</si>
  <si>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</si>
  <si>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</si>
  <si>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</si>
  <si>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</si>
  <si>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</si>
  <si>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</si>
  <si>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</si>
  <si>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</si>
  <si>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</si>
  <si>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</si>
  <si>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</si>
  <si>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</si>
  <si>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</si>
  <si>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</si>
  <si>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</si>
  <si>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</si>
  <si>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</si>
  <si>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</si>
  <si>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</si>
  <si>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</si>
  <si>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</si>
  <si>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</si>
  <si>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</si>
  <si>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</si>
  <si>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</si>
  <si>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</si>
  <si>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</si>
  <si>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</si>
  <si>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</si>
  <si>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</si>
  <si>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</si>
  <si>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</si>
  <si>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</si>
  <si>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</si>
  <si>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</si>
  <si>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</si>
  <si>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</si>
  <si>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</si>
  <si>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</si>
  <si>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</si>
  <si>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</si>
  <si>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</si>
  <si>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</si>
  <si>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</si>
  <si>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</si>
  <si>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</si>
  <si>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</si>
  <si>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</si>
  <si>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</si>
  <si>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</si>
  <si>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</si>
  <si>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</si>
  <si>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</si>
  <si>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</si>
  <si>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</si>
  <si>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</si>
  <si>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</si>
  <si>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</si>
  <si>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</si>
  <si>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</si>
  <si>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</si>
  <si>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</si>
  <si>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</si>
  <si>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</si>
  <si>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</si>
  <si>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</si>
  <si>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</si>
  <si>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</si>
  <si>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</si>
  <si>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</si>
  <si>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</si>
  <si>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</si>
  <si>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</si>
  <si>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</si>
  <si>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</si>
  <si>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</si>
  <si>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</si>
  <si>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</si>
  <si>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</si>
  <si>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</si>
  <si>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</si>
  <si>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</si>
  <si>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</si>
  <si>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</si>
  <si>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</si>
  <si>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</si>
  <si>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</si>
  <si>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</si>
  <si>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</si>
  <si>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</si>
  <si>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</si>
  <si>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</si>
  <si>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</si>
  <si>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</si>
  <si>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</si>
  <si>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</si>
  <si>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</si>
  <si>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</si>
  <si>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</si>
  <si>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</si>
  <si>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</si>
  <si>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</si>
  <si>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</si>
  <si>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</si>
  <si>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</si>
  <si>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</si>
  <si>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</si>
  <si>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</si>
  <si>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</si>
  <si>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</si>
  <si>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</si>
  <si>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</si>
  <si>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</si>
  <si>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</si>
  <si>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</si>
  <si>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</si>
  <si>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</si>
  <si>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</si>
  <si>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</si>
  <si>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</si>
  <si>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</si>
  <si>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</si>
  <si>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</si>
  <si>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</si>
  <si>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</si>
  <si>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</si>
  <si>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</si>
  <si>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</si>
  <si>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</si>
  <si>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</si>
  <si>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</si>
  <si>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</si>
  <si>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</si>
  <si>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</si>
  <si>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</si>
  <si>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</si>
  <si>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</si>
  <si>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</si>
  <si>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</si>
  <si>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</si>
  <si>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</si>
  <si>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</si>
  <si>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</si>
  <si>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</si>
  <si>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</si>
  <si>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</si>
  <si>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</si>
  <si>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</si>
  <si>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</si>
  <si>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</si>
  <si>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</si>
  <si>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</si>
  <si>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</si>
  <si>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</si>
  <si>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</si>
  <si>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</si>
  <si>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</si>
  <si>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</si>
  <si>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</si>
  <si>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</si>
  <si>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</si>
  <si>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</si>
  <si>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</si>
  <si>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</si>
  <si>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</si>
  <si>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</si>
  <si>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</si>
  <si>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</si>
  <si>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</si>
  <si>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</si>
  <si>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</si>
  <si>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</si>
  <si>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</si>
  <si>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</si>
  <si>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</si>
  <si>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</si>
  <si>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</si>
  <si>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</si>
  <si>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</si>
  <si>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</si>
  <si>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</si>
  <si>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</si>
  <si>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</si>
  <si>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</si>
  <si>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</si>
  <si>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</si>
  <si>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</si>
  <si>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</si>
  <si>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</si>
  <si>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</si>
  <si>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</si>
  <si>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</si>
  <si>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</si>
  <si>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</si>
  <si>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</si>
  <si>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</si>
  <si>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</si>
  <si>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</si>
  <si>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</si>
  <si>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</si>
  <si>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</si>
  <si>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</si>
  <si>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</si>
  <si>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</si>
  <si>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</si>
  <si>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</si>
  <si>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</si>
  <si>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</si>
  <si>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</si>
  <si>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</si>
  <si>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</si>
  <si>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</si>
  <si>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</si>
  <si>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</si>
  <si>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</si>
  <si>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</si>
  <si>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</si>
  <si>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</si>
  <si>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</si>
  <si>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</si>
  <si>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</si>
  <si>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</si>
  <si>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</si>
  <si>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</si>
  <si>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</si>
  <si>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</si>
  <si>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</si>
  <si>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</si>
  <si>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</si>
  <si>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</si>
  <si>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</si>
  <si>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</si>
  <si>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</si>
  <si>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</si>
  <si>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</si>
  <si>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</si>
  <si>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</si>
  <si>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</si>
  <si>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</si>
  <si>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</si>
  <si>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</si>
  <si>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</si>
  <si>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</si>
  <si>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</si>
  <si>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</si>
  <si>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</si>
  <si>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</si>
  <si>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</si>
  <si>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</si>
  <si>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</si>
  <si>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</si>
  <si>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</si>
  <si>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</si>
  <si>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</si>
  <si>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</si>
  <si>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</si>
  <si>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</si>
  <si>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</si>
  <si>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</si>
  <si>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</si>
  <si>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</si>
  <si>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</si>
  <si>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</si>
  <si>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</si>
  <si>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</si>
  <si>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</si>
  <si>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</si>
  <si>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</si>
  <si>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</si>
  <si>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</si>
  <si>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</si>
  <si>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</si>
  <si>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</si>
  <si>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</si>
  <si>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</si>
  <si>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</si>
  <si>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</si>
  <si>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</si>
  <si>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</si>
  <si>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</si>
  <si>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</si>
  <si>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</si>
  <si>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</si>
  <si>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</si>
  <si>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</si>
  <si>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</si>
  <si>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</si>
  <si>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</si>
  <si>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</si>
  <si>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</si>
  <si>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</si>
  <si>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</si>
  <si>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</si>
  <si>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</si>
  <si>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</si>
  <si>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</si>
  <si>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</si>
  <si>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</si>
  <si>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</si>
  <si>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</si>
  <si>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</si>
  <si>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</si>
  <si>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</si>
  <si>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</si>
  <si>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</si>
  <si>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</si>
  <si>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</si>
  <si>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</si>
  <si>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</si>
  <si>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</si>
  <si>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</si>
  <si>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</si>
  <si>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</si>
  <si>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</si>
  <si>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</si>
  <si>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</si>
  <si>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</si>
  <si>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</si>
  <si>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</si>
  <si>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</si>
  <si>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</si>
  <si>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</si>
  <si>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</si>
  <si>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</si>
  <si>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</si>
  <si>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</si>
  <si>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</si>
  <si>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</si>
  <si>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</si>
  <si>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</si>
  <si>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</si>
  <si>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</si>
  <si>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</si>
  <si>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</si>
  <si>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</si>
  <si>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</si>
  <si>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</si>
  <si>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</si>
  <si>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</si>
  <si>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</si>
  <si>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</si>
  <si>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</si>
  <si>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</si>
  <si>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</si>
  <si>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</si>
  <si>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</si>
  <si>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</si>
  <si>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</si>
  <si>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</si>
  <si>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</si>
  <si>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</si>
  <si>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</si>
  <si>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</si>
  <si>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</si>
  <si>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</si>
  <si>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</si>
  <si>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</si>
  <si>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</si>
  <si>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</si>
  <si>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</si>
  <si>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</si>
  <si>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</si>
  <si>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</si>
  <si>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</si>
  <si>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</si>
  <si>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</si>
  <si>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</si>
  <si>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</si>
  <si>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</si>
  <si>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</si>
  <si>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</si>
  <si>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</si>
  <si>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</si>
  <si>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</si>
  <si>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</si>
  <si>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</si>
  <si>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</si>
  <si>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</si>
  <si>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</si>
  <si>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</si>
  <si>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</si>
  <si>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</si>
  <si>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</si>
  <si>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</si>
  <si>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</si>
  <si>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</si>
  <si>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</si>
  <si>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</si>
  <si>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</si>
  <si>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</si>
  <si>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</si>
  <si>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</si>
  <si>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</si>
  <si>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</si>
  <si>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</si>
  <si>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</si>
  <si>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</si>
  <si>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</si>
  <si>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</si>
  <si>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</si>
  <si>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</si>
  <si>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</si>
  <si>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</si>
  <si>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</si>
  <si>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</si>
  <si>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</si>
  <si>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</si>
  <si>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</si>
  <si>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</si>
  <si>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</si>
  <si>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</si>
  <si>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</si>
  <si>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</si>
  <si>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</si>
  <si>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</si>
  <si>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</si>
  <si>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</si>
  <si>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</si>
  <si>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</si>
  <si>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</si>
  <si>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</si>
  <si>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</si>
  <si>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</si>
  <si>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</si>
  <si>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</si>
  <si>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</si>
  <si>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</si>
  <si>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</si>
  <si>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</si>
  <si>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</si>
  <si>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</si>
  <si>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</si>
  <si>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</si>
  <si>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</si>
  <si>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</si>
  <si>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</si>
  <si>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</si>
  <si>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</si>
  <si>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</si>
  <si>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</si>
  <si>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</si>
  <si>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</si>
  <si>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</si>
  <si>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</si>
  <si>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</si>
  <si>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</si>
  <si>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</si>
  <si>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</si>
  <si>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</si>
  <si>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</si>
  <si>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</si>
  <si>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</si>
  <si>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</si>
  <si>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</si>
  <si>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</si>
  <si>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</si>
  <si>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</si>
  <si>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</si>
  <si>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</si>
  <si>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</si>
  <si>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</si>
  <si>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</si>
  <si>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</si>
  <si>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</si>
  <si>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</si>
  <si>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</si>
  <si>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</si>
  <si>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</si>
  <si>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</si>
  <si>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</si>
  <si>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</si>
  <si>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</si>
  <si>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</si>
  <si>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</si>
  <si>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</si>
  <si>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</si>
  <si>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</si>
  <si>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</si>
  <si>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</si>
  <si>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</si>
  <si>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</si>
  <si>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</si>
  <si>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</si>
  <si>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</si>
  <si>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</si>
  <si>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</si>
  <si>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</si>
  <si>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</si>
  <si>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</si>
  <si>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</si>
  <si>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</si>
  <si>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</si>
  <si>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</si>
  <si>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</si>
  <si>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</si>
  <si>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</si>
  <si>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</si>
  <si>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</si>
  <si>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</si>
  <si>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</si>
  <si>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</si>
  <si>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</si>
  <si>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</si>
  <si>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</si>
  <si>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</si>
  <si>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</si>
  <si>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</si>
  <si>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</si>
  <si>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</si>
  <si>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</si>
  <si>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</si>
  <si>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</si>
  <si>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</si>
  <si>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</si>
  <si>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</si>
  <si>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</si>
  <si>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</si>
  <si>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</si>
  <si>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</si>
  <si>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</si>
  <si>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</si>
  <si>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</si>
  <si>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</si>
  <si>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</si>
  <si>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</si>
  <si>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</si>
  <si>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</si>
  <si>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</si>
  <si>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</si>
  <si>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</si>
  <si>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</si>
  <si>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</si>
  <si>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</si>
  <si>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</si>
  <si>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</si>
  <si>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</si>
  <si>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</si>
  <si>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</si>
  <si>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</si>
  <si>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</si>
  <si>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</si>
  <si>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</si>
  <si>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</si>
  <si>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</si>
  <si>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</si>
  <si>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</si>
  <si>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</si>
  <si>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</si>
  <si>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</si>
  <si>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</si>
  <si>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</si>
  <si>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</si>
  <si>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</si>
  <si>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</si>
  <si>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</si>
  <si>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</si>
  <si>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</si>
  <si>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</si>
  <si>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</si>
  <si>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</si>
  <si>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</si>
  <si>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</si>
  <si>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</si>
  <si>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</si>
  <si>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</si>
  <si>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</si>
  <si>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</si>
  <si>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</si>
  <si>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</si>
  <si>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</si>
  <si>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</si>
  <si>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</si>
  <si>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</si>
  <si>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</si>
  <si>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</si>
  <si>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</si>
  <si>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</si>
  <si>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</si>
  <si>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</si>
  <si>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</si>
  <si>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</si>
  <si>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</si>
  <si>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</si>
  <si>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</si>
  <si>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</si>
  <si>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</si>
  <si>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</si>
  <si>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</si>
  <si>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</si>
  <si>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</si>
  <si>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</si>
  <si>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</si>
  <si>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</si>
  <si>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</si>
  <si>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</si>
  <si>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</si>
  <si>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</si>
  <si>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</si>
  <si>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</si>
  <si>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</si>
  <si>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</si>
  <si>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</si>
  <si>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</si>
  <si>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</si>
  <si>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</si>
  <si>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</si>
  <si>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</si>
  <si>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</si>
  <si>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</si>
  <si>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</si>
  <si>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</si>
  <si>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</si>
  <si>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</si>
  <si>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</si>
  <si>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</si>
  <si>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</si>
  <si>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</si>
  <si>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</si>
  <si>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</si>
  <si>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</si>
  <si>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</si>
  <si>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</si>
  <si>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</si>
  <si>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</si>
  <si>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</si>
  <si>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</si>
  <si>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</si>
  <si>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</si>
  <si>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</si>
  <si>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</si>
  <si>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</si>
  <si>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</si>
  <si>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</si>
  <si>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</si>
  <si>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</si>
  <si>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</si>
  <si>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</si>
  <si>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</si>
  <si>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</si>
  <si>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</si>
  <si>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</si>
  <si>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</si>
  <si>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</si>
  <si>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</si>
  <si>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</si>
  <si>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</si>
  <si>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</si>
  <si>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</si>
  <si>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</si>
  <si>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</si>
  <si>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</si>
  <si>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</si>
  <si>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</si>
  <si>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</si>
  <si>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</si>
  <si>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</si>
  <si>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</si>
  <si>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</si>
  <si>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</si>
  <si>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</si>
  <si>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</si>
  <si>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</si>
  <si>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</si>
  <si>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</si>
  <si>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</si>
  <si>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</si>
  <si>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</si>
  <si>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</si>
  <si>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</si>
  <si>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</si>
  <si>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</si>
  <si>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</si>
  <si>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</si>
  <si>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</si>
  <si>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</si>
  <si>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</si>
  <si>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</si>
  <si>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</si>
  <si>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</si>
  <si>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</si>
  <si>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</si>
  <si>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</si>
  <si>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</si>
  <si>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</si>
  <si>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</si>
  <si>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</si>
  <si>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</si>
  <si>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</si>
  <si>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</si>
  <si>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</si>
  <si>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</si>
  <si>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</si>
  <si>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</si>
  <si>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</si>
  <si>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</si>
  <si>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</si>
  <si>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</si>
  <si>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</si>
  <si>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</si>
  <si>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</si>
  <si>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</si>
  <si>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</si>
  <si>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</si>
  <si>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</si>
  <si>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</si>
  <si>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</si>
  <si>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</si>
  <si>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</si>
  <si>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</si>
  <si>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</si>
  <si>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</si>
  <si>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</si>
  <si>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</si>
  <si>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</si>
  <si>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</si>
  <si>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</si>
  <si>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</si>
  <si>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</si>
  <si>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</si>
  <si>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</si>
  <si>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</si>
  <si>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</si>
  <si>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</si>
  <si>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</si>
  <si>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</si>
  <si>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</si>
  <si>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</si>
  <si>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</si>
  <si>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</si>
  <si>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</si>
  <si>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</si>
  <si>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</si>
  <si>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</si>
  <si>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</si>
  <si>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</si>
  <si>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</si>
  <si>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</si>
  <si>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</si>
  <si>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</si>
  <si>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</si>
  <si>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</si>
  <si>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</si>
  <si>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</si>
  <si>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</si>
  <si>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</si>
  <si>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</si>
  <si>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</si>
  <si>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</si>
  <si>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</si>
  <si>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</si>
  <si>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</si>
  <si>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</si>
  <si>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</si>
  <si>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</si>
  <si>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</si>
  <si>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</si>
  <si>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</si>
  <si>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</si>
  <si>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</si>
  <si>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</si>
  <si>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</si>
  <si>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</si>
  <si>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</si>
  <si>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</si>
  <si>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</si>
  <si>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</si>
  <si>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</si>
  <si>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</si>
  <si>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</si>
  <si>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</si>
  <si>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</si>
  <si>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</si>
  <si>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</si>
  <si>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</si>
  <si>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</si>
  <si>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</si>
  <si>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</si>
  <si>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</si>
  <si>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</si>
  <si>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</si>
  <si>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</si>
  <si>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</si>
  <si>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</si>
  <si>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</si>
  <si>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</si>
  <si>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</si>
  <si>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</si>
  <si>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</si>
  <si>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</si>
  <si>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</si>
  <si>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</si>
  <si>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</si>
  <si>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</si>
  <si>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</si>
  <si>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</si>
  <si>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</si>
  <si>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</si>
  <si>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</si>
  <si>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</si>
  <si>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</si>
  <si>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</si>
  <si>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</si>
  <si>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</si>
  <si>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</si>
  <si>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</si>
  <si>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</si>
  <si>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</si>
  <si>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</si>
  <si>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</si>
  <si>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</si>
  <si>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</si>
  <si>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</si>
  <si>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</si>
  <si>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</si>
  <si>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</si>
  <si>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</si>
  <si>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</si>
  <si>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</si>
  <si>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</si>
  <si>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</si>
  <si>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</si>
  <si>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</si>
  <si>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</si>
  <si>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</si>
  <si>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</si>
  <si>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</si>
  <si>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</si>
  <si>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</si>
  <si>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</si>
  <si>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</si>
  <si>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</si>
  <si>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</si>
  <si>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</si>
  <si>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</si>
  <si>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</si>
  <si>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</si>
  <si>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</si>
  <si>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</si>
  <si>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</si>
  <si>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</si>
  <si>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</si>
  <si>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</si>
  <si>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</si>
  <si>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</si>
  <si>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</si>
  <si>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</si>
  <si>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</si>
  <si>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</si>
  <si>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</si>
  <si>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</si>
  <si>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</si>
  <si>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</si>
  <si>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</si>
  <si>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</si>
  <si>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</si>
  <si>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</si>
  <si>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</si>
  <si>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</si>
  <si>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</si>
  <si>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</si>
  <si>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</si>
  <si>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</si>
  <si>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</si>
  <si>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</si>
  <si>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</si>
  <si>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</si>
  <si>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</si>
  <si>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</si>
  <si>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</si>
  <si>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</si>
  <si>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</si>
  <si>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</si>
  <si>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</si>
  <si>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</si>
  <si>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</si>
  <si>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</si>
  <si>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</si>
  <si>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</si>
  <si>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</si>
  <si>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</si>
  <si>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</si>
  <si>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</si>
  <si>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</si>
  <si>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</si>
  <si>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</si>
  <si>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</si>
  <si>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</si>
  <si>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</si>
  <si>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</si>
  <si>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</si>
  <si>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</si>
  <si>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</si>
  <si>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</si>
  <si>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</si>
  <si>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</si>
  <si>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</si>
  <si>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</si>
  <si>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</si>
  <si>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</si>
  <si>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</si>
  <si>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</si>
  <si>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</si>
  <si>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</si>
  <si>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</si>
  <si>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</si>
  <si>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</si>
  <si>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</si>
  <si>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</si>
  <si>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</si>
  <si>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</si>
  <si>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</si>
  <si>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</si>
  <si>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</si>
  <si>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</si>
  <si>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</si>
  <si>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</si>
  <si>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</si>
  <si>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</si>
  <si>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</si>
  <si>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</si>
  <si>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</si>
  <si>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</si>
  <si>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</si>
  <si>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</si>
  <si>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</si>
  <si>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</si>
  <si>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</si>
  <si>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</si>
  <si>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</si>
  <si>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</si>
  <si>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</si>
  <si>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</si>
  <si>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</si>
  <si>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</si>
  <si>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</si>
  <si>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</si>
  <si>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</si>
  <si>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</si>
  <si>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</si>
  <si>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</si>
  <si>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</si>
  <si>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</si>
  <si>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</si>
  <si>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</si>
  <si>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</si>
  <si>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</si>
  <si>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</si>
  <si>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</si>
  <si>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</si>
  <si>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</si>
  <si>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</si>
  <si>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</si>
  <si>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</si>
  <si>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</si>
  <si>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</si>
  <si>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</si>
  <si>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</si>
  <si>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</si>
  <si>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</si>
  <si>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</si>
  <si>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</si>
  <si>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</si>
  <si>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</si>
  <si>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</si>
  <si>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</si>
  <si>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</si>
  <si>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</si>
  <si>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</si>
  <si>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</si>
  <si>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</si>
  <si>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</si>
  <si>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</si>
  <si>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</si>
  <si>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</si>
  <si>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</si>
  <si>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</si>
  <si>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</si>
  <si>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</si>
  <si>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</si>
  <si>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</si>
  <si>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</si>
  <si>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</si>
  <si>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</si>
  <si>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</si>
  <si>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</si>
  <si>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</si>
  <si>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</si>
  <si>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</si>
  <si>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</si>
  <si>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</si>
  <si>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</si>
  <si>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</si>
  <si>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</si>
  <si>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</si>
  <si>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</si>
  <si>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</si>
  <si>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</si>
  <si>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</si>
  <si>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</si>
  <si>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</si>
  <si>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</si>
  <si>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</si>
  <si>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</si>
  <si>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</si>
  <si>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</si>
  <si>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</si>
  <si>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</si>
  <si>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</si>
  <si>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</si>
  <si>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</si>
  <si>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</si>
  <si>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</si>
  <si>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</si>
  <si>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</si>
  <si>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</si>
  <si>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</si>
  <si>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</si>
  <si>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</si>
  <si>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</si>
  <si>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</si>
  <si>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</si>
  <si>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</si>
  <si>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</si>
  <si>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</si>
  <si>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</si>
  <si>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</si>
  <si>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</si>
  <si>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</si>
  <si>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</si>
  <si>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</si>
  <si>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</si>
  <si>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</si>
  <si>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</si>
  <si>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</si>
  <si>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</si>
  <si>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</si>
  <si>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</si>
  <si>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</si>
  <si>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</si>
  <si>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</si>
  <si>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</si>
  <si>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</si>
  <si>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</si>
  <si>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</si>
  <si>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</si>
  <si>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</si>
  <si>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</si>
  <si>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</si>
  <si>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</si>
  <si>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</si>
  <si>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</si>
  <si>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</si>
  <si>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</si>
  <si>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</si>
  <si>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</si>
  <si>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</si>
  <si>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</si>
  <si>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</si>
  <si>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</si>
  <si>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</si>
  <si>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</si>
  <si>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</si>
  <si>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</si>
  <si>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</si>
  <si>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</si>
  <si>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</si>
  <si>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</si>
  <si>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</si>
  <si>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</si>
  <si>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</si>
  <si>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</si>
  <si>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</si>
  <si>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</si>
  <si>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</si>
  <si>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</si>
  <si>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</si>
  <si>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</si>
  <si>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</si>
  <si>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</si>
  <si>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</si>
  <si>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</si>
  <si>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</si>
  <si>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</si>
  <si>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</si>
  <si>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</si>
  <si>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</si>
  <si>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</si>
  <si>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</si>
  <si>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</si>
  <si>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</si>
  <si>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</si>
  <si>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</si>
  <si>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</si>
  <si>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</si>
  <si>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</si>
  <si>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</si>
  <si>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</si>
  <si>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</si>
  <si>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</si>
  <si>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</si>
  <si>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</si>
  <si>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</si>
  <si>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</si>
  <si>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</si>
  <si>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</si>
  <si>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</si>
  <si>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</si>
  <si>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</si>
  <si>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</si>
  <si>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</si>
  <si>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</si>
  <si>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</si>
  <si>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</si>
  <si>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</si>
  <si>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</si>
  <si>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</si>
  <si>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</si>
  <si>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</si>
  <si>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</si>
  <si>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</si>
  <si>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</si>
  <si>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</si>
  <si>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</si>
  <si>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</si>
  <si>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</si>
  <si>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</si>
  <si>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</si>
  <si>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</si>
  <si>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</si>
  <si>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</si>
  <si>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</si>
  <si>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</si>
  <si>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</si>
  <si>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</si>
  <si>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</si>
  <si>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</si>
  <si>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</si>
  <si>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</si>
  <si>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</si>
  <si>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</si>
  <si>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</si>
  <si>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</si>
  <si>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</si>
  <si>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</si>
  <si>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</si>
  <si>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</si>
  <si>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</si>
  <si>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</si>
  <si>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</si>
  <si>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</si>
  <si>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</si>
  <si>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</si>
  <si>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</si>
  <si>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</si>
  <si>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</si>
  <si>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</si>
  <si>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</si>
  <si>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</si>
  <si>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</si>
  <si>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</si>
  <si>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</si>
  <si>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</si>
  <si>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</si>
  <si>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</si>
  <si>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</si>
  <si>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</si>
  <si>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</si>
  <si>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</si>
  <si>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</si>
  <si>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</si>
  <si>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</si>
  <si>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</si>
  <si>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</si>
  <si>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</si>
  <si>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</si>
  <si>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</si>
  <si>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</si>
  <si>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</si>
  <si>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</si>
  <si>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</si>
  <si>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</si>
  <si>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</si>
  <si>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</si>
  <si>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</si>
  <si>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</si>
  <si>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</si>
  <si>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</si>
  <si>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</si>
  <si>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</si>
  <si>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</si>
  <si>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</si>
  <si>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</si>
  <si>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</si>
  <si>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</si>
  <si>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</si>
  <si>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</si>
  <si>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</si>
  <si>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</si>
  <si>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</si>
  <si>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</si>
  <si>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</si>
  <si>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</si>
  <si>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</si>
  <si>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</si>
  <si>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</si>
  <si>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</si>
  <si>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</si>
  <si>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</si>
  <si>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</si>
  <si>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</si>
  <si>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</si>
  <si>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</si>
  <si>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</si>
  <si>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</si>
  <si>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</si>
  <si>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</si>
  <si>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</si>
  <si>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</si>
  <si>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</si>
  <si>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</si>
  <si>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</si>
  <si>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</si>
  <si>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</si>
  <si>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</si>
  <si>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</si>
  <si>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</si>
  <si>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</si>
  <si>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</si>
  <si>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</si>
  <si>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</si>
  <si>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</si>
  <si>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</si>
  <si>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</si>
  <si>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</si>
  <si>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</si>
  <si>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</si>
  <si>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</si>
  <si>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</si>
  <si>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</si>
  <si>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</si>
  <si>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</si>
  <si>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</si>
  <si>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</si>
  <si>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</si>
  <si>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</si>
  <si>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</si>
  <si>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</si>
  <si>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</si>
  <si>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</si>
  <si>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</si>
  <si>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</si>
  <si>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</si>
  <si>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</si>
  <si>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</si>
  <si>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</si>
  <si>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</si>
  <si>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</si>
  <si>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</si>
  <si>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</si>
  <si>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</si>
  <si>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</si>
  <si>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</si>
  <si>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</si>
  <si>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</si>
  <si>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</si>
  <si>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</si>
  <si>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</si>
  <si>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</si>
  <si>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</si>
  <si>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</si>
  <si>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</si>
  <si>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</si>
  <si>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</si>
  <si>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</si>
  <si>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</si>
  <si>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</si>
  <si>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</si>
  <si>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</si>
  <si>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</si>
  <si>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</si>
  <si>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</si>
  <si>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</si>
  <si>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</si>
  <si>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</si>
  <si>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</si>
  <si>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</si>
  <si>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</si>
  <si>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</si>
  <si>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</si>
  <si>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</si>
  <si>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</si>
  <si>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</si>
  <si>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</si>
  <si>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</si>
  <si>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</si>
  <si>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</si>
  <si>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</si>
  <si>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</si>
  <si>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</si>
  <si>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</si>
  <si>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</si>
  <si>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</si>
  <si>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</si>
  <si>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</si>
  <si>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</si>
  <si>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</si>
  <si>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</si>
  <si>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</si>
  <si>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</si>
  <si>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</si>
  <si>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</si>
  <si>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</si>
  <si>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</si>
  <si>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</si>
  <si>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</si>
  <si>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</si>
  <si>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</si>
  <si>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</si>
  <si>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</si>
  <si>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</si>
  <si>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</si>
  <si>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</si>
  <si>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</si>
  <si>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</si>
  <si>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</si>
  <si>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</si>
  <si>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</si>
  <si>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</si>
  <si>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</si>
  <si>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</si>
  <si>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</si>
  <si>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</si>
  <si>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</si>
  <si>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</si>
  <si>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</si>
  <si>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</si>
  <si>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</si>
  <si>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</si>
  <si>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</si>
  <si>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</si>
  <si>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</si>
  <si>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</si>
  <si>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</si>
  <si>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</si>
  <si>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</si>
  <si>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</si>
  <si>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</si>
  <si>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</si>
  <si>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</si>
  <si>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</si>
  <si>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</si>
  <si>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</si>
  <si>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</si>
  <si>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</si>
  <si>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</si>
  <si>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</si>
  <si>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</si>
  <si>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</si>
  <si>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</si>
  <si>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</si>
  <si>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</si>
  <si>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</si>
  <si>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</si>
  <si>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</si>
  <si>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</si>
  <si>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</si>
  <si>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</si>
  <si>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</si>
  <si>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</si>
  <si>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</si>
  <si>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</si>
  <si>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</si>
  <si>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</si>
  <si>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</si>
  <si>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</si>
  <si>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</si>
  <si>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</si>
  <si>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</si>
  <si>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</si>
  <si>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</si>
  <si>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</si>
  <si>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</si>
  <si>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</si>
  <si>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</si>
  <si>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</si>
  <si>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</si>
  <si>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</si>
  <si>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</si>
  <si>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</si>
  <si>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</si>
  <si>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</si>
  <si>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</si>
  <si>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</si>
  <si>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</si>
  <si>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</si>
  <si>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</si>
  <si>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</si>
  <si>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</si>
  <si>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</si>
  <si>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</si>
  <si>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</si>
  <si>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</si>
  <si>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</si>
  <si>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</si>
  <si>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</si>
  <si>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</si>
  <si>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</si>
  <si>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</si>
  <si>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</si>
  <si>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</si>
  <si>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</si>
  <si>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</si>
  <si>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</si>
  <si>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</si>
  <si>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</si>
  <si>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</si>
  <si>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</si>
  <si>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</si>
  <si>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</si>
  <si>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</si>
  <si>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</si>
  <si>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</si>
  <si>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</si>
  <si>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</si>
  <si>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</si>
  <si>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</si>
  <si>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</si>
  <si>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</si>
  <si>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</si>
  <si>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</si>
  <si>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</si>
  <si>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</si>
  <si>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</si>
  <si>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</si>
  <si>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</si>
  <si>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</si>
  <si>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</si>
  <si>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</si>
  <si>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</si>
  <si>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</si>
  <si>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</si>
  <si>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</si>
  <si>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</si>
  <si>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</si>
  <si>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</si>
  <si>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</si>
  <si>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</si>
  <si>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</si>
  <si>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</si>
  <si>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</si>
  <si>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</si>
  <si>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</si>
  <si>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</si>
  <si>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</si>
  <si>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</si>
  <si>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</si>
  <si>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</si>
  <si>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</si>
  <si>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</si>
  <si>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</si>
  <si>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</si>
  <si>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</si>
  <si>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</si>
  <si>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</si>
  <si>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</si>
  <si>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</si>
  <si>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</si>
  <si>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</si>
  <si>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</si>
  <si>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</si>
  <si>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</si>
  <si>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</si>
  <si>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</si>
  <si>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</si>
  <si>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</si>
  <si>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</si>
  <si>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</si>
  <si>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</si>
  <si>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</si>
  <si>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</si>
  <si>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</si>
  <si>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</si>
  <si>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</si>
  <si>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</si>
  <si>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</si>
  <si>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</si>
  <si>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</si>
  <si>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</si>
  <si>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</si>
  <si>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</si>
  <si>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</si>
  <si>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</si>
  <si>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</si>
  <si>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</si>
  <si>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</si>
  <si>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</si>
  <si>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</si>
  <si>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</si>
  <si>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</si>
  <si>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</si>
  <si>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</si>
  <si>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</si>
  <si>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</si>
  <si>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</si>
  <si>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</si>
  <si>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</si>
  <si>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</si>
  <si>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</si>
  <si>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</si>
  <si>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</si>
  <si>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</si>
  <si>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</si>
  <si>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</si>
  <si>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</si>
  <si>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</si>
  <si>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</si>
  <si>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</si>
  <si>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</si>
  <si>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</si>
  <si>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</si>
  <si>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</si>
  <si>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</si>
  <si>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</si>
  <si>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</si>
  <si>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</si>
  <si>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</si>
  <si>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</si>
  <si>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</si>
  <si>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</si>
  <si>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</si>
  <si>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</si>
  <si>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</si>
  <si>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</si>
  <si>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</si>
  <si>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</si>
  <si>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</si>
  <si>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</si>
  <si>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</si>
  <si>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</si>
  <si>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</si>
  <si>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</si>
  <si>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</si>
  <si>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</si>
  <si>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</si>
  <si>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</si>
  <si>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</si>
  <si>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</si>
  <si>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</si>
  <si>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</si>
  <si>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</si>
  <si>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</si>
  <si>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</si>
  <si>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</si>
  <si>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</si>
  <si>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</si>
  <si>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</si>
  <si>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</si>
  <si>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</si>
  <si>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</si>
  <si>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</si>
  <si>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</si>
  <si>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</si>
  <si>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</si>
  <si>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</si>
  <si>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</si>
  <si>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</si>
  <si>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</si>
  <si>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</si>
  <si>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</si>
  <si>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</si>
  <si>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</si>
  <si>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</si>
  <si>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</si>
  <si>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</si>
  <si>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</si>
  <si>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</si>
  <si>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</si>
  <si>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</si>
  <si>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</si>
  <si>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</si>
  <si>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</si>
  <si>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</si>
  <si>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</si>
  <si>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</si>
  <si>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</si>
  <si>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</si>
  <si>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</si>
  <si>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</si>
  <si>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</si>
  <si>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</si>
  <si>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</si>
  <si>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</si>
  <si>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</si>
  <si>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</si>
  <si>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</si>
  <si>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</si>
  <si>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</si>
  <si>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</si>
  <si>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</si>
  <si>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</si>
  <si>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</si>
  <si>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</si>
  <si>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</si>
  <si>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</si>
  <si>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</si>
  <si>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</si>
  <si>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</si>
  <si>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</si>
  <si>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</si>
  <si>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</si>
  <si>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</si>
  <si>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</si>
  <si>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</si>
  <si>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</si>
  <si>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</si>
  <si>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</si>
  <si>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</si>
  <si>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</si>
  <si>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</si>
  <si>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</si>
  <si>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</si>
  <si>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</si>
  <si>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</si>
  <si>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</si>
  <si>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</si>
  <si>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</si>
  <si>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</si>
  <si>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</si>
  <si>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</si>
  <si>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</si>
  <si>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</si>
  <si>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</si>
  <si>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</si>
  <si>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</si>
  <si>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</si>
  <si>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</si>
  <si>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</si>
  <si>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</si>
  <si>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</si>
  <si>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</si>
  <si>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</si>
  <si>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</si>
  <si>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</si>
  <si>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</si>
  <si>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</si>
  <si>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</si>
  <si>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</si>
  <si>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</si>
  <si>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</si>
  <si>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</si>
  <si>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</si>
  <si>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</si>
  <si>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</si>
  <si>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</si>
  <si>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</si>
  <si>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</si>
  <si>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</si>
  <si>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</si>
  <si>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</si>
  <si>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</si>
  <si>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</si>
  <si>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</si>
  <si>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</si>
  <si>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</si>
  <si>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</si>
  <si>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</si>
  <si>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</si>
  <si>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</si>
  <si>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</si>
  <si>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</si>
  <si>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</si>
  <si>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</si>
  <si>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</si>
  <si>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</si>
  <si>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</si>
  <si>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</si>
  <si>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</si>
  <si>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</si>
  <si>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</si>
  <si>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</si>
  <si>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</si>
  <si>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</si>
  <si>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</si>
  <si>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</si>
  <si>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</si>
  <si>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</si>
  <si>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</si>
  <si>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</si>
  <si>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</si>
  <si>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</si>
  <si>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</si>
  <si>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</si>
  <si>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</si>
  <si>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</si>
  <si>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</si>
  <si>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</si>
  <si>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</si>
  <si>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</si>
  <si>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</si>
  <si>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</si>
  <si>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</si>
  <si>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</si>
  <si>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</si>
  <si>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</si>
  <si>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</si>
  <si>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</si>
  <si>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</si>
  <si>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</si>
  <si>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</si>
  <si>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</si>
  <si>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</si>
  <si>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</si>
  <si>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</si>
  <si>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</si>
  <si>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</si>
  <si>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</si>
  <si>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</si>
  <si>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</si>
  <si>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</si>
  <si>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</si>
  <si>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</si>
  <si>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</si>
  <si>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</si>
  <si>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</si>
  <si>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</si>
  <si>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</si>
  <si>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</si>
  <si>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</si>
  <si>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</si>
  <si>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</si>
  <si>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</si>
  <si>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</si>
  <si>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</si>
  <si>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</si>
  <si>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</si>
  <si>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</si>
  <si>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</si>
  <si>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</si>
  <si>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</si>
  <si>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</si>
  <si>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</si>
  <si>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</si>
  <si>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</si>
  <si>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</si>
  <si>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</si>
  <si>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</si>
  <si>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</si>
  <si>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</si>
  <si>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</si>
  <si>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</si>
  <si>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</si>
  <si>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</si>
  <si>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</si>
  <si>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</si>
  <si>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</si>
  <si>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</si>
  <si>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</si>
  <si>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</si>
  <si>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</si>
  <si>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</si>
  <si>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</si>
  <si>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</si>
  <si>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</si>
  <si>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</si>
  <si>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</si>
  <si>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</si>
  <si>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</si>
  <si>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</si>
  <si>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</si>
  <si>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</si>
  <si>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</si>
  <si>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</si>
  <si>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</si>
  <si>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</si>
  <si>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</si>
  <si>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</si>
  <si>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</si>
  <si>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</si>
  <si>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</si>
  <si>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</si>
  <si>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</si>
  <si>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</si>
  <si>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</si>
  <si>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</si>
  <si>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</si>
  <si>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</si>
  <si>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</si>
  <si>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</si>
  <si>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</si>
  <si>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</si>
  <si>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</si>
  <si>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</si>
  <si>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</si>
  <si>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</si>
  <si>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</si>
  <si>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</si>
  <si>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</si>
  <si>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</si>
  <si>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</si>
  <si>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</si>
  <si>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</si>
  <si>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</si>
  <si>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</si>
  <si>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</si>
  <si>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</si>
  <si>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</si>
  <si>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</si>
  <si>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</si>
  <si>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</si>
  <si>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</si>
  <si>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</si>
  <si>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</si>
  <si>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</si>
  <si>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</si>
  <si>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</si>
  <si>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</si>
  <si>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</si>
  <si>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</si>
  <si>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</si>
  <si>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</si>
  <si>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</si>
  <si>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</si>
  <si>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</si>
  <si>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</si>
  <si>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</si>
  <si>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</si>
  <si>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</si>
  <si>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</si>
  <si>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</si>
  <si>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</si>
  <si>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</si>
  <si>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</si>
  <si>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</si>
  <si>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</si>
  <si>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</si>
  <si>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</si>
  <si>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</si>
  <si>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</si>
  <si>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</si>
  <si>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</si>
  <si>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</si>
  <si>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</si>
  <si>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</si>
  <si>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</si>
  <si>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</si>
  <si>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</si>
  <si>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</si>
  <si>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</si>
  <si>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</si>
  <si>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</si>
  <si>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</si>
  <si>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</si>
  <si>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</si>
  <si>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</si>
  <si>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</si>
  <si>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</si>
  <si>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</si>
  <si>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</si>
  <si>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</si>
  <si>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</si>
  <si>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</si>
  <si>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</si>
  <si>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</si>
  <si>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</si>
  <si>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</si>
  <si>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</si>
  <si>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</si>
  <si>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</si>
  <si>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</si>
  <si>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</si>
  <si>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</si>
  <si>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</si>
  <si>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</si>
  <si>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</si>
  <si>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</si>
  <si>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</si>
  <si>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</si>
  <si>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</si>
  <si>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</si>
  <si>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</si>
  <si>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</si>
  <si>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</si>
  <si>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</si>
  <si>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</si>
  <si>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</si>
  <si>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</si>
  <si>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</si>
  <si>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</si>
  <si>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</si>
  <si>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</si>
  <si>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</si>
  <si>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</si>
  <si>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</si>
  <si>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</si>
  <si>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</si>
  <si>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</si>
  <si>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</si>
  <si>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</si>
  <si>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</si>
  <si>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</si>
  <si>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</si>
  <si>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</si>
  <si>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</si>
  <si>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</si>
  <si>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</si>
  <si>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</si>
  <si>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</si>
  <si>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</si>
  <si>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</si>
  <si>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</si>
  <si>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</si>
  <si>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</si>
  <si>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</si>
  <si>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</si>
  <si>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</si>
  <si>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</si>
  <si>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</si>
  <si>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</si>
  <si>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</si>
  <si>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</si>
  <si>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</si>
  <si>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</si>
  <si>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</si>
  <si>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</si>
  <si>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</si>
  <si>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</si>
  <si>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</si>
  <si>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</si>
  <si>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</si>
  <si>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</si>
  <si>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</si>
  <si>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</si>
  <si>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</si>
  <si>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</si>
  <si>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</si>
  <si>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</si>
  <si>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</si>
  <si>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</si>
  <si>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</si>
  <si>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</si>
  <si>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</si>
  <si>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</si>
  <si>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</si>
  <si>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</si>
  <si>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</si>
  <si>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</si>
  <si>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</si>
  <si>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</si>
  <si>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</si>
  <si>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</si>
  <si>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</si>
  <si>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</si>
  <si>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</si>
  <si>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</si>
  <si>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</si>
  <si>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</si>
  <si>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</si>
  <si>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</si>
  <si>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</si>
  <si>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</si>
  <si>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</si>
  <si>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</si>
  <si>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</si>
  <si>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</si>
  <si>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</si>
  <si>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</si>
  <si>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</si>
  <si>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</si>
  <si>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</si>
  <si>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</si>
  <si>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</si>
  <si>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</si>
  <si>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</si>
  <si>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</si>
  <si>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</si>
  <si>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</si>
  <si>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</si>
  <si>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</si>
  <si>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</si>
  <si>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</si>
  <si>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</si>
  <si>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</si>
  <si>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</si>
  <si>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</si>
  <si>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</si>
  <si>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</si>
  <si>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</si>
  <si>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</si>
  <si>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</si>
  <si>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</si>
  <si>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</si>
  <si>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</si>
  <si>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</si>
  <si>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</si>
  <si>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</si>
  <si>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</si>
  <si>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</si>
  <si>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</si>
  <si>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</si>
  <si>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</si>
  <si>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</si>
  <si>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</si>
  <si>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</si>
  <si>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</si>
  <si>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</si>
  <si>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</si>
  <si>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</si>
  <si>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</si>
  <si>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</si>
  <si>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</si>
  <si>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</si>
  <si>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</si>
  <si>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</si>
  <si>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</si>
  <si>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</si>
  <si>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</si>
  <si>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</si>
  <si>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</si>
  <si>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</si>
  <si>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</si>
  <si>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</si>
  <si>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</si>
  <si>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</si>
  <si>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</si>
  <si>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</si>
  <si>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</si>
  <si>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</si>
  <si>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</si>
  <si>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</si>
  <si>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</si>
  <si>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</si>
  <si>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</si>
  <si>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</si>
  <si>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</si>
  <si>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</si>
  <si>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</si>
  <si>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</si>
  <si>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</si>
  <si>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</si>
  <si>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</si>
  <si>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</si>
  <si>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</si>
  <si>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</si>
  <si>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</si>
  <si>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</si>
  <si>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</si>
  <si>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</si>
  <si>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</si>
  <si>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</si>
  <si>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</si>
  <si>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</si>
  <si>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</si>
  <si>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</si>
  <si>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</si>
  <si>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</si>
  <si>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</si>
  <si>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</si>
  <si>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</si>
  <si>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</si>
  <si>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</si>
  <si>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</si>
  <si>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</si>
  <si>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</si>
  <si>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</si>
  <si>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</si>
  <si>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</si>
  <si>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</si>
  <si>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</si>
  <si>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</si>
  <si>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</si>
  <si>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</si>
  <si>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</si>
  <si>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</si>
  <si>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</si>
  <si>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</si>
  <si>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</si>
  <si>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</si>
  <si>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</si>
  <si>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</si>
  <si>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</si>
  <si>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</si>
  <si>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</si>
  <si>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</si>
  <si>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</si>
  <si>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</si>
  <si>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</si>
  <si>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</si>
  <si>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</si>
  <si>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</si>
  <si>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</si>
  <si>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</si>
  <si>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</si>
  <si>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</si>
  <si>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</si>
  <si>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</si>
  <si>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</si>
  <si>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</si>
  <si>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</si>
  <si>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</si>
  <si>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</si>
  <si>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</si>
  <si>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</si>
  <si>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</si>
  <si>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</si>
  <si>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</si>
  <si>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</si>
  <si>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</si>
  <si>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</si>
  <si>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</si>
  <si>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</si>
  <si>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</si>
  <si>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</si>
  <si>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</si>
  <si>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</si>
  <si>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</si>
  <si>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</si>
  <si>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</si>
  <si>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</si>
  <si>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</si>
  <si>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</si>
  <si>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</si>
  <si>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</si>
  <si>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</si>
  <si>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</si>
  <si>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</si>
  <si>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</si>
  <si>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</si>
  <si>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</si>
  <si>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</si>
  <si>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</si>
  <si>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</si>
  <si>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</si>
  <si>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</si>
  <si>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</si>
  <si>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</si>
  <si>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</si>
  <si>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</si>
  <si>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</si>
  <si>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</si>
  <si>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</si>
  <si>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</si>
  <si>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</si>
  <si>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</si>
  <si>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</si>
  <si>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</si>
  <si>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</si>
  <si>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</si>
  <si>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</si>
  <si>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</si>
  <si>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</si>
  <si>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</si>
  <si>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</si>
  <si>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</si>
  <si>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</si>
  <si>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</si>
  <si>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</si>
  <si>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</si>
  <si>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</si>
  <si>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</si>
  <si>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</si>
  <si>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</si>
  <si>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</si>
  <si>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</si>
  <si>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</si>
  <si>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</si>
  <si>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</si>
  <si>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</si>
  <si>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</si>
  <si>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</si>
  <si>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</si>
  <si>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</si>
  <si>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</si>
  <si>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</si>
  <si>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</si>
  <si>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</si>
  <si>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</si>
  <si>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</si>
  <si>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</si>
  <si>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</si>
  <si>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</si>
  <si>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</si>
  <si>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</si>
  <si>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</si>
  <si>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</si>
  <si>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</si>
  <si>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</si>
  <si>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</si>
  <si>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</si>
  <si>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</si>
  <si>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</si>
  <si>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</si>
  <si>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</si>
  <si>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</si>
  <si>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</si>
  <si>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</si>
  <si>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</si>
  <si>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</si>
  <si>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</si>
  <si>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</si>
  <si>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</si>
  <si>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</si>
  <si>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</si>
  <si>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</si>
  <si>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</si>
  <si>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</si>
  <si>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</si>
  <si>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</si>
  <si>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</si>
  <si>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</si>
  <si>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</si>
  <si>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</si>
  <si>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</si>
  <si>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</si>
  <si>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</si>
  <si>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</si>
  <si>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</si>
  <si>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</si>
  <si>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</si>
  <si>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</si>
  <si>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</si>
  <si>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</si>
  <si>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</si>
  <si>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</si>
  <si>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</si>
  <si>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</si>
  <si>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</si>
  <si>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</si>
  <si>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</si>
  <si>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</si>
  <si>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</si>
  <si>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</si>
  <si>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</si>
  <si>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</si>
  <si>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</si>
  <si>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</si>
  <si>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</si>
  <si>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</si>
  <si>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</si>
  <si>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</si>
  <si>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</si>
  <si>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</si>
  <si>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</si>
  <si>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</si>
  <si>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</si>
  <si>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</si>
  <si>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</si>
  <si>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</si>
  <si>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</si>
  <si>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</si>
  <si>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</si>
  <si>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</si>
  <si>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</si>
  <si>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</si>
  <si>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</si>
  <si>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</si>
  <si>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</si>
  <si>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</si>
  <si>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</si>
  <si>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</si>
  <si>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</si>
  <si>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</si>
  <si>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</si>
  <si>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</si>
  <si>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</si>
  <si>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</si>
  <si>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</si>
  <si>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</si>
  <si>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</si>
  <si>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</si>
  <si>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</si>
  <si>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</si>
  <si>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</si>
  <si>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</si>
  <si>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</si>
  <si>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</si>
  <si>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</si>
  <si>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</si>
  <si>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</si>
  <si>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</si>
  <si>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</si>
  <si>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</si>
  <si>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</si>
  <si>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</si>
  <si>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</si>
  <si>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</si>
  <si>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</si>
  <si>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</si>
  <si>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</si>
  <si>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</si>
  <si>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</si>
  <si>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</si>
  <si>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</si>
  <si>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</si>
  <si>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</si>
  <si>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</si>
  <si>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</si>
  <si>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</si>
  <si>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</si>
  <si>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</si>
  <si>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</si>
  <si>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</si>
  <si>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</si>
  <si>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</si>
  <si>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</si>
  <si>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</si>
  <si>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</si>
  <si>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</si>
  <si>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</si>
  <si>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</si>
  <si>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</si>
  <si>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</si>
  <si>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</si>
  <si>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</si>
  <si>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</si>
  <si>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</si>
  <si>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</si>
  <si>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</si>
  <si>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</si>
  <si>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</si>
  <si>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</si>
  <si>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</si>
  <si>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</si>
  <si>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</si>
  <si>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</si>
  <si>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</si>
  <si>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</si>
  <si>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</si>
  <si>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</si>
  <si>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</si>
  <si>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</si>
  <si>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</si>
  <si>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</si>
  <si>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</si>
  <si>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</si>
  <si>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</si>
  <si>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</si>
  <si>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</si>
  <si>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</si>
  <si>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</si>
  <si>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</si>
  <si>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</si>
  <si>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</si>
  <si>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</si>
  <si>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</si>
  <si>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</si>
  <si>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</si>
  <si>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</si>
  <si>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</si>
  <si>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</si>
  <si>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</si>
  <si>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</si>
  <si>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</si>
  <si>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</si>
  <si>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</si>
  <si>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</si>
  <si>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</si>
  <si>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</si>
  <si>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</si>
  <si>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</si>
  <si>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</si>
  <si>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</si>
  <si>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</si>
  <si>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</si>
  <si>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</si>
  <si>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</si>
  <si>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</si>
  <si>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</si>
  <si>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</si>
  <si>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</si>
  <si>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</si>
  <si>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</si>
  <si>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</si>
  <si>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</si>
  <si>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</si>
  <si>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</si>
  <si>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</si>
  <si>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</si>
  <si>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</si>
  <si>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</si>
  <si>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</si>
  <si>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</si>
  <si>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</si>
  <si>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</si>
  <si>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</si>
  <si>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</si>
  <si>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</si>
  <si>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</si>
  <si>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</si>
  <si>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</si>
  <si>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</si>
  <si>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</si>
  <si>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</si>
  <si>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</si>
  <si>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</si>
  <si>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</si>
  <si>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</si>
  <si>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</si>
  <si>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</si>
  <si>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</si>
  <si>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</si>
  <si>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</si>
  <si>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</si>
  <si>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</si>
  <si>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</si>
  <si>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</si>
  <si>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</si>
  <si>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</si>
  <si>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</si>
  <si>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</si>
  <si>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</si>
  <si>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</si>
  <si>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</si>
  <si>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</si>
  <si>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</si>
  <si>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</si>
  <si>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</si>
  <si>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</si>
  <si>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</si>
  <si>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</si>
  <si>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</si>
  <si>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</si>
  <si>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</si>
  <si>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</si>
  <si>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</si>
  <si>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</si>
  <si>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</si>
  <si>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</si>
  <si>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</si>
  <si>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</si>
  <si>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</si>
  <si>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</si>
  <si>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</si>
  <si>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</si>
  <si>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</si>
  <si>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</si>
  <si>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</si>
  <si>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</si>
  <si>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</si>
  <si>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</si>
  <si>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</si>
  <si>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</si>
  <si>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</si>
  <si>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</si>
  <si>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</si>
  <si>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</si>
  <si>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</si>
  <si>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</si>
  <si>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</si>
  <si>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</si>
  <si>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</si>
  <si>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</si>
  <si>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</si>
  <si>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</si>
  <si>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</si>
  <si>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</si>
  <si>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</si>
  <si>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</si>
  <si>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</si>
  <si>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</si>
  <si>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</si>
  <si>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</si>
  <si>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</si>
  <si>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</si>
  <si>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</si>
  <si>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</si>
  <si>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</si>
  <si>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</si>
  <si>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</si>
  <si>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</si>
  <si>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</si>
  <si>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</si>
  <si>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</si>
  <si>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</si>
  <si>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</si>
  <si>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</si>
  <si>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</si>
  <si>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</si>
  <si>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</si>
  <si>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</si>
  <si>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</si>
  <si>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</si>
  <si>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</si>
  <si>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</si>
  <si>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</si>
  <si>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</si>
  <si>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</si>
  <si>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</si>
  <si>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</si>
  <si>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</si>
  <si>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</si>
  <si>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</si>
  <si>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</si>
  <si>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</si>
  <si>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</si>
  <si>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</si>
  <si>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</si>
  <si>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</si>
  <si>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</si>
  <si>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</si>
  <si>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</si>
  <si>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</si>
  <si>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</si>
  <si>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</si>
  <si>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</si>
  <si>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</si>
  <si>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</si>
  <si>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</si>
  <si>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</si>
  <si>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</si>
  <si>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</si>
  <si>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</si>
  <si>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</si>
  <si>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</si>
  <si>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</si>
  <si>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</si>
  <si>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</si>
  <si>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</si>
  <si>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</si>
  <si>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</si>
  <si>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</si>
  <si>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</si>
  <si>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</si>
  <si>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</si>
  <si>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</si>
  <si>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</si>
  <si>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</si>
  <si>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</si>
  <si>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</si>
  <si>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</si>
  <si>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</si>
  <si>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</si>
  <si>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</si>
  <si>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</si>
  <si>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</si>
  <si>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</si>
  <si>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</si>
  <si>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</si>
  <si>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</si>
  <si>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</si>
  <si>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</si>
  <si>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</si>
  <si>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</si>
  <si>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</si>
  <si>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</si>
  <si>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</si>
  <si>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</si>
  <si>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</si>
  <si>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</si>
  <si>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</si>
  <si>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</si>
  <si>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</si>
  <si>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</si>
  <si>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</si>
  <si>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</si>
  <si>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</si>
  <si>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</si>
  <si>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</si>
  <si>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</si>
  <si>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</si>
  <si>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</si>
  <si>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</si>
  <si>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</si>
  <si>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</si>
  <si>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</si>
  <si>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</si>
  <si>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</si>
  <si>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</si>
  <si>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</si>
  <si>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</si>
  <si>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</si>
  <si>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</si>
  <si>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</si>
  <si>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</si>
  <si>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</si>
  <si>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</si>
  <si>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</si>
  <si>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</si>
  <si>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</si>
  <si>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</si>
  <si>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</si>
  <si>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</si>
  <si>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</si>
  <si>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</si>
  <si>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</si>
  <si>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</si>
  <si>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</si>
  <si>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</si>
  <si>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</si>
  <si>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</si>
  <si>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</si>
  <si>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</si>
  <si>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</si>
  <si>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</si>
  <si>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</si>
  <si>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</si>
  <si>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</si>
  <si>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</si>
  <si>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</si>
  <si>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</si>
  <si>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</si>
  <si>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</si>
  <si>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</si>
  <si>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</si>
  <si>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</si>
  <si>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</si>
  <si>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</si>
  <si>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</si>
  <si>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</si>
  <si>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</si>
  <si>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</si>
  <si>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</si>
  <si>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</si>
  <si>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</si>
  <si>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</si>
  <si>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</si>
  <si>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</si>
  <si>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</si>
  <si>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</si>
  <si>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</si>
  <si>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</si>
  <si>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</si>
  <si>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</si>
  <si>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</si>
  <si>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</si>
  <si>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</si>
  <si>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</si>
  <si>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</si>
  <si>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</si>
  <si>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</si>
  <si>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</si>
  <si>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</si>
  <si>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</si>
  <si>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</si>
  <si>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</si>
  <si>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</si>
  <si>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</si>
  <si>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</si>
  <si>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</si>
  <si>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</si>
  <si>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</si>
  <si>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</si>
  <si>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</si>
  <si>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</si>
  <si>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</si>
  <si>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</si>
  <si>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</si>
  <si>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</si>
  <si>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</si>
  <si>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</si>
  <si>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</si>
  <si>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</si>
  <si>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</si>
  <si>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</si>
  <si>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</si>
  <si>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</si>
  <si>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</si>
  <si>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</si>
  <si>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</si>
  <si>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</si>
  <si>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</si>
  <si>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</si>
  <si>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</si>
  <si>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</si>
  <si>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</si>
  <si>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</si>
  <si>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</si>
  <si>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</si>
  <si>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</si>
  <si>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</si>
  <si>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</si>
  <si>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</si>
  <si>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</si>
  <si>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</si>
  <si>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</si>
  <si>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</si>
  <si>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</si>
  <si>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</si>
  <si>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</si>
  <si>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</si>
  <si>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</si>
  <si>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</si>
  <si>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</si>
  <si>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</si>
  <si>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</si>
  <si>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</si>
  <si>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</si>
  <si>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</si>
  <si>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</si>
  <si>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</si>
  <si>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</si>
  <si>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</si>
  <si>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</si>
  <si>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</si>
  <si>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</si>
  <si>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</si>
  <si>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</si>
  <si>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</si>
  <si>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</si>
  <si>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</si>
  <si>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</si>
  <si>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</si>
  <si>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</si>
  <si>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</si>
  <si>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</si>
  <si>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</si>
  <si>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</si>
  <si>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</si>
  <si>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</si>
  <si>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</si>
  <si>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</si>
  <si>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</si>
  <si>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</si>
  <si>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</si>
  <si>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</si>
  <si>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</si>
  <si>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</si>
  <si>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</si>
  <si>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</si>
  <si>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</si>
  <si>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</si>
  <si>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</si>
  <si>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</si>
  <si>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</si>
  <si>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</si>
  <si>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</si>
  <si>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</si>
  <si>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</si>
  <si>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</si>
  <si>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</si>
  <si>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</si>
  <si>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</si>
  <si>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</si>
  <si>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</si>
  <si>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</si>
  <si>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</si>
  <si>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</si>
  <si>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</si>
  <si>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</si>
  <si>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</si>
  <si>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</si>
  <si>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</si>
  <si>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</si>
  <si>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</si>
  <si>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</si>
  <si>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</si>
  <si>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</si>
  <si>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</si>
  <si>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</si>
  <si>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</si>
  <si>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</si>
  <si>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</si>
  <si>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</si>
  <si>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</si>
  <si>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</si>
  <si>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</si>
  <si>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</si>
  <si>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</si>
  <si>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</si>
  <si>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</si>
  <si>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</si>
  <si>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</si>
  <si>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</si>
  <si>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</si>
  <si>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</si>
  <si>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</si>
  <si>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</si>
  <si>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</si>
  <si>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</si>
  <si>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</si>
  <si>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</si>
  <si>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</si>
  <si>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</si>
  <si>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</si>
  <si>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</si>
  <si>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</si>
  <si>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</si>
  <si>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</si>
  <si>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</si>
  <si>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</si>
  <si>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</si>
  <si>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</si>
  <si>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</si>
  <si>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</si>
  <si>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</si>
  <si>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</si>
  <si>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</si>
  <si>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</si>
  <si>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</si>
  <si>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</si>
  <si>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</si>
  <si>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</si>
  <si>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</si>
  <si>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</si>
  <si>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</si>
  <si>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</si>
  <si>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</si>
  <si>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</si>
  <si>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</si>
  <si>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</si>
  <si>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</si>
  <si>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</si>
  <si>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</si>
  <si>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</si>
  <si>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</si>
  <si>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</si>
  <si>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</si>
  <si>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</si>
  <si>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</si>
  <si>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</si>
  <si>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</si>
  <si>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</si>
  <si>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</si>
  <si>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</si>
  <si>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</si>
  <si>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</si>
  <si>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</si>
  <si>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</si>
  <si>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</si>
  <si>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</si>
  <si>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</si>
  <si>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</si>
  <si>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</si>
  <si>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</si>
  <si>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</si>
  <si>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</si>
  <si>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</si>
  <si>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</si>
  <si>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</si>
  <si>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</si>
  <si>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</si>
  <si>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</si>
  <si>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</si>
  <si>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</si>
  <si>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</si>
  <si>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</si>
  <si>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</si>
  <si>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</si>
  <si>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</si>
  <si>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</si>
  <si>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</si>
  <si>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</si>
  <si>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</si>
  <si>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</si>
  <si>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</si>
  <si>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</si>
  <si>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</si>
  <si>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</si>
  <si>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</si>
  <si>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</si>
  <si>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</si>
  <si>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</si>
  <si>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</si>
  <si>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</si>
  <si>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</si>
  <si>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</si>
  <si>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</si>
  <si>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</si>
  <si>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</si>
  <si>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</si>
  <si>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</si>
  <si>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</si>
  <si>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</si>
  <si>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</si>
  <si>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</si>
  <si>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</si>
  <si>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</si>
  <si>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</si>
  <si>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</si>
  <si>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</si>
  <si>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</si>
  <si>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</si>
  <si>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</si>
  <si>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</si>
  <si>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</si>
  <si>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</si>
  <si>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</si>
  <si>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</si>
  <si>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</si>
  <si>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</si>
  <si>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</si>
  <si>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</si>
  <si>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</si>
  <si>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</si>
  <si>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</si>
  <si>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</si>
  <si>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</si>
  <si>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</si>
  <si>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</si>
  <si>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</si>
  <si>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</si>
  <si>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</si>
  <si>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</si>
  <si>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</si>
  <si>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</si>
  <si>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</si>
  <si>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</si>
  <si>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</si>
  <si>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</si>
  <si>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</si>
  <si>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</si>
  <si>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</si>
  <si>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</si>
  <si>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</si>
  <si>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</si>
  <si>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</si>
  <si>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</si>
  <si>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</si>
  <si>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</si>
  <si>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</si>
  <si>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</si>
  <si>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</si>
  <si>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</si>
  <si>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</si>
  <si>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</si>
  <si>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</si>
  <si>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</si>
  <si>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</si>
  <si>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</si>
  <si>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</si>
  <si>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</si>
  <si>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</si>
  <si>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</si>
  <si>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</si>
  <si>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</si>
  <si>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</si>
  <si>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</si>
  <si>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</si>
  <si>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</si>
  <si>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</si>
  <si>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</si>
  <si>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</si>
  <si>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</si>
  <si>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</si>
  <si>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</si>
  <si>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</si>
  <si>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</si>
  <si>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</si>
  <si>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</si>
  <si>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</si>
  <si>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</si>
  <si>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</si>
  <si>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</si>
  <si>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</si>
  <si>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</si>
  <si>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</si>
  <si>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</si>
  <si>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</si>
  <si>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</si>
  <si>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</si>
  <si>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</si>
  <si>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</si>
  <si>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</si>
  <si>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</si>
  <si>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</si>
  <si>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</si>
  <si>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</si>
  <si>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</si>
  <si>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</si>
  <si>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</si>
  <si>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</si>
  <si>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</si>
  <si>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</si>
  <si>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</si>
  <si>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</si>
  <si>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</si>
  <si>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</si>
  <si>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</si>
  <si>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</si>
  <si>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</si>
  <si>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</si>
  <si>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</si>
  <si>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</si>
  <si>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</si>
  <si>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</si>
  <si>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</si>
  <si>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</si>
  <si>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</si>
  <si>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</si>
  <si>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</si>
  <si>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</si>
  <si>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</si>
  <si>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</si>
  <si>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</si>
  <si>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</si>
  <si>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</si>
  <si>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</si>
  <si>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</si>
  <si>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</si>
  <si>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</si>
  <si>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</si>
  <si>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</si>
  <si>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</si>
  <si>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</si>
  <si>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</si>
  <si>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</si>
  <si>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</si>
  <si>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</si>
  <si>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</si>
  <si>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</si>
  <si>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</si>
  <si>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</si>
  <si>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</si>
  <si>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</si>
  <si>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</si>
  <si>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</si>
  <si>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</si>
  <si>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</si>
  <si>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</si>
  <si>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</si>
  <si>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</si>
  <si>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</si>
  <si>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</si>
  <si>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</si>
  <si>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</si>
  <si>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</si>
  <si>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</si>
  <si>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</si>
  <si>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</si>
  <si>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</si>
  <si>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</si>
  <si>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</si>
  <si>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</si>
  <si>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</si>
  <si>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</si>
  <si>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</si>
  <si>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</si>
  <si>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</si>
  <si>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</si>
  <si>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</si>
  <si>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</si>
  <si>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</si>
  <si>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</si>
  <si>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</si>
  <si>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</si>
  <si>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</si>
  <si>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</si>
  <si>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</si>
  <si>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</si>
  <si>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</si>
  <si>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</si>
  <si>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</si>
  <si>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</si>
  <si>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</si>
  <si>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</si>
  <si>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</si>
  <si>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</si>
  <si>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</si>
  <si>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</si>
  <si>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</si>
  <si>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</si>
  <si>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</si>
  <si>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</si>
  <si>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</si>
  <si>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</si>
  <si>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</si>
  <si>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</si>
  <si>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</si>
  <si>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</si>
  <si>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</si>
  <si>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</si>
  <si>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</si>
  <si>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</si>
  <si>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</si>
  <si>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</si>
  <si>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</si>
  <si>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</si>
  <si>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</si>
  <si>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</si>
  <si>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</si>
  <si>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</si>
  <si>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</si>
  <si>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</si>
  <si>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</si>
  <si>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</si>
  <si>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</si>
  <si>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</si>
  <si>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</si>
  <si>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</si>
  <si>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</si>
  <si>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</si>
  <si>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</si>
  <si>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</si>
  <si>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</si>
  <si>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</si>
  <si>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</si>
  <si>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</si>
  <si>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</si>
  <si>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</si>
  <si>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</si>
  <si>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</si>
  <si>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</si>
  <si>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</si>
  <si>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</si>
  <si>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</si>
  <si>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</si>
  <si>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</si>
  <si>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</si>
  <si>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</si>
  <si>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</si>
  <si>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</si>
  <si>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</si>
  <si>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</si>
  <si>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</si>
  <si>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</si>
  <si>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</si>
  <si>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</si>
  <si>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</si>
  <si>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</si>
  <si>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</si>
  <si>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</si>
  <si>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</si>
  <si>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</si>
  <si>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</si>
  <si>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</si>
  <si>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</si>
  <si>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</si>
  <si>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</si>
  <si>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</si>
  <si>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</si>
  <si>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</si>
  <si>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</si>
  <si>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</si>
  <si>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</si>
  <si>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</si>
  <si>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</si>
  <si>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</si>
  <si>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</si>
  <si>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</si>
  <si>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</si>
  <si>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</si>
  <si>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</si>
  <si>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</si>
  <si>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</si>
  <si>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</si>
  <si>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</si>
  <si>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</si>
  <si>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</si>
  <si>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</si>
  <si>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</si>
  <si>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</si>
  <si>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</si>
  <si>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</si>
  <si>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</si>
  <si>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</si>
  <si>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</si>
  <si>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</si>
  <si>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</si>
  <si>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</si>
  <si>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</si>
  <si>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</si>
  <si>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</si>
  <si>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</si>
  <si>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</si>
  <si>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</si>
  <si>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</si>
  <si>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</si>
  <si>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</si>
  <si>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</si>
  <si>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</si>
  <si>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</si>
  <si>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</si>
  <si>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</si>
  <si>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</si>
  <si>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</si>
  <si>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</si>
  <si>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</si>
  <si>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</si>
  <si>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</si>
  <si>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</si>
  <si>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</si>
  <si>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</si>
  <si>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</si>
  <si>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</si>
  <si>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</si>
  <si>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</si>
  <si>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</si>
  <si>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</si>
  <si>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</si>
  <si>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</si>
  <si>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</si>
  <si>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</si>
  <si>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</si>
  <si>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</si>
  <si>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</si>
  <si>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</si>
  <si>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</si>
  <si>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</si>
  <si>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</si>
  <si>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</si>
  <si>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</si>
  <si>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</si>
  <si>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</si>
  <si>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</si>
  <si>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</si>
  <si>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</si>
  <si>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</si>
  <si>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</si>
  <si>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</si>
  <si>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</si>
  <si>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</si>
  <si>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</si>
  <si>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</si>
  <si>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</si>
  <si>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</si>
  <si>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</si>
  <si>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</si>
  <si>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</si>
  <si>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</si>
  <si>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</si>
  <si>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</si>
  <si>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</si>
  <si>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</si>
  <si>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</si>
  <si>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</si>
  <si>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</si>
  <si>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</si>
  <si>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</si>
  <si>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</si>
  <si>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</si>
  <si>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</si>
  <si>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</si>
  <si>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</si>
  <si>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</si>
  <si>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</si>
  <si>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</si>
  <si>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</si>
  <si>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</si>
  <si>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</si>
  <si>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</si>
  <si>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</si>
  <si>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</si>
  <si>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</si>
  <si>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</si>
  <si>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</si>
  <si>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</si>
  <si>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</si>
  <si>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</si>
  <si>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</si>
  <si>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</si>
  <si>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</si>
  <si>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</si>
  <si>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</si>
  <si>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</si>
  <si>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</si>
  <si>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</si>
  <si>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</si>
  <si>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</si>
  <si>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</si>
  <si>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</si>
  <si>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</si>
  <si>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</si>
  <si>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</si>
  <si>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</si>
  <si>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</si>
  <si>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</si>
  <si>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</si>
  <si>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</si>
  <si>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</si>
  <si>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</si>
  <si>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</si>
  <si>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</si>
  <si>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</si>
  <si>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</si>
  <si>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</si>
  <si>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</si>
  <si>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</si>
  <si>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</si>
  <si>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</si>
  <si>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</si>
  <si>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</si>
  <si>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</si>
  <si>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</si>
  <si>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</si>
  <si>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</si>
  <si>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</si>
  <si>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</si>
  <si>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</si>
  <si>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</si>
  <si>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</si>
  <si>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</si>
  <si>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</si>
  <si>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</si>
  <si>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</si>
  <si>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</si>
  <si>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</si>
  <si>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</si>
  <si>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</si>
  <si>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</si>
  <si>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</si>
  <si>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</si>
  <si>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</si>
  <si>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</si>
  <si>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</si>
  <si>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</si>
  <si>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</si>
  <si>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</si>
  <si>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</si>
  <si>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</si>
  <si>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</si>
  <si>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</si>
  <si>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</si>
  <si>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</si>
  <si>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</si>
  <si>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</si>
  <si>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</si>
  <si>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</si>
  <si>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</si>
  <si>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</si>
  <si>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</si>
  <si>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</si>
  <si>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</si>
  <si>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</si>
  <si>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</si>
  <si>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</si>
  <si>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</si>
  <si>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</si>
  <si>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</si>
  <si>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</si>
  <si>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</si>
  <si>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</si>
  <si>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</si>
  <si>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</si>
  <si>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</si>
  <si>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</si>
  <si>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</si>
  <si>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</si>
  <si>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</si>
  <si>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</si>
  <si>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</si>
  <si>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</si>
  <si>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</si>
  <si>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</si>
  <si>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</si>
  <si>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</si>
  <si>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</si>
  <si>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</si>
  <si>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</si>
  <si>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</si>
  <si>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</si>
  <si>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</si>
  <si>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</si>
  <si>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</si>
  <si>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</si>
  <si>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</si>
  <si>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</si>
  <si>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</si>
  <si>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</si>
  <si>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</si>
  <si>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</si>
  <si>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</si>
  <si>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</si>
  <si>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</si>
  <si>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</si>
  <si>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</si>
  <si>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</si>
  <si>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</si>
  <si>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</si>
  <si>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</si>
  <si>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</si>
  <si>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</si>
  <si>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</si>
  <si>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</si>
  <si>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</si>
  <si>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</si>
  <si>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</si>
  <si>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</si>
  <si>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</si>
  <si>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</si>
  <si>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</si>
  <si>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</si>
  <si>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</si>
  <si>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</si>
  <si>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</si>
  <si>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</si>
  <si>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</si>
  <si>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</si>
  <si>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</si>
  <si>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</si>
  <si>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</si>
  <si>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</si>
  <si>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</si>
  <si>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</si>
  <si>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</si>
  <si>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</si>
  <si>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</si>
  <si>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</si>
  <si>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</si>
  <si>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</si>
  <si>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</si>
  <si>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</si>
  <si>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</si>
  <si>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</si>
  <si>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</si>
  <si>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</si>
  <si>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</si>
  <si>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</si>
  <si>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</si>
  <si>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</si>
  <si>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</si>
  <si>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</si>
  <si>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</si>
  <si>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</si>
  <si>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</si>
  <si>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</si>
  <si>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</si>
  <si>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</si>
  <si>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</si>
  <si>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</si>
  <si>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</si>
  <si>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</si>
  <si>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</si>
  <si>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</si>
  <si>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</si>
  <si>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</si>
  <si>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</si>
  <si>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</si>
  <si>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</si>
  <si>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</si>
  <si>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</si>
  <si>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</si>
  <si>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</si>
  <si>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</si>
  <si>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</si>
  <si>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</si>
  <si>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</si>
  <si>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</si>
  <si>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</si>
  <si>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</si>
  <si>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</si>
  <si>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</si>
  <si>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</si>
  <si>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</si>
  <si>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</si>
  <si>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</si>
  <si>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</si>
  <si>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</si>
  <si>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</si>
  <si>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</si>
  <si>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</si>
  <si>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</si>
  <si>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</si>
  <si>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</si>
  <si>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</si>
  <si>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</si>
  <si>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</si>
  <si>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</si>
  <si>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</si>
  <si>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</si>
  <si>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</si>
  <si>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</si>
  <si>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</si>
  <si>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</si>
  <si>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</si>
  <si>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</si>
  <si>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</si>
  <si>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</si>
  <si>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</si>
  <si>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</si>
  <si>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</si>
  <si>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</si>
  <si>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</si>
  <si>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</si>
  <si>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</si>
  <si>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</si>
  <si>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</si>
  <si>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</si>
  <si>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</si>
  <si>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</si>
  <si>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</si>
  <si>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</si>
  <si>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</si>
  <si>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</si>
  <si>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</si>
  <si>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</si>
  <si>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</si>
  <si>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</si>
  <si>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</si>
  <si>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</si>
  <si>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</si>
  <si>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</si>
  <si>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</si>
  <si>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</si>
  <si>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</si>
  <si>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</si>
  <si>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</si>
  <si>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</si>
  <si>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</si>
  <si>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</si>
  <si>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</si>
  <si>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</si>
  <si>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</si>
  <si>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</si>
  <si>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</si>
  <si>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</si>
  <si>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</si>
  <si>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</si>
  <si>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</si>
  <si>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</si>
  <si>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</si>
  <si>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</si>
  <si>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</si>
  <si>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</si>
  <si>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</si>
  <si>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</si>
  <si>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</si>
  <si>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</si>
  <si>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</si>
  <si>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</si>
  <si>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</si>
  <si>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</si>
  <si>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</si>
  <si>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</si>
  <si>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</si>
  <si>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</si>
  <si>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</si>
  <si>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</si>
  <si>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</si>
  <si>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</si>
  <si>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</si>
  <si>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</si>
  <si>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</si>
  <si>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</si>
  <si>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</si>
  <si>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</si>
  <si>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</si>
  <si>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</si>
  <si>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</si>
  <si>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</si>
  <si>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</si>
  <si>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</si>
  <si>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</si>
  <si>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</si>
  <si>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</si>
  <si>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</si>
  <si>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</si>
  <si>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</si>
  <si>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</si>
  <si>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</si>
  <si>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</si>
  <si>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</si>
  <si>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</si>
  <si>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</si>
  <si>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</si>
  <si>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</si>
  <si>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</si>
  <si>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</si>
  <si>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</si>
  <si>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</si>
  <si>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</si>
  <si>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</si>
  <si>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</si>
  <si>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</si>
  <si>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</si>
  <si>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</si>
  <si>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</si>
  <si>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</si>
  <si>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</si>
  <si>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</si>
  <si>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</si>
  <si>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</si>
  <si>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</si>
  <si>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</si>
  <si>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</si>
  <si>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</si>
  <si>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</si>
  <si>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</si>
  <si>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</si>
  <si>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</si>
  <si>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</si>
  <si>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</si>
  <si>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</si>
  <si>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</si>
  <si>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</si>
  <si>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</si>
  <si>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</si>
  <si>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</si>
  <si>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</si>
  <si>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</si>
  <si>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</si>
  <si>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</si>
  <si>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</si>
  <si>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</si>
  <si>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</si>
  <si>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</si>
  <si>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</si>
  <si>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</si>
  <si>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</si>
  <si>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</si>
  <si>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</si>
  <si>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</si>
  <si>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</si>
  <si>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</si>
  <si>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</si>
  <si>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</si>
  <si>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</si>
  <si>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</si>
  <si>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</si>
  <si>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</si>
  <si>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</si>
  <si>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</si>
  <si>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</si>
  <si>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</si>
  <si>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</si>
  <si>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</si>
  <si>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</si>
  <si>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</si>
  <si>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</si>
  <si>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</si>
  <si>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</si>
  <si>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</si>
  <si>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</si>
  <si>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</si>
  <si>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</si>
  <si>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</si>
  <si>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</si>
  <si>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</si>
  <si>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</si>
  <si>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</si>
  <si>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</si>
  <si>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</si>
  <si>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</si>
  <si>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</si>
  <si>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</si>
  <si>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</si>
  <si>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</si>
  <si>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</si>
  <si>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</si>
  <si>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</si>
  <si>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</si>
  <si>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</si>
  <si>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</si>
  <si>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</si>
  <si>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</si>
  <si>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</si>
  <si>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</si>
  <si>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</si>
  <si>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</si>
  <si>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</si>
  <si>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</si>
  <si>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</si>
  <si>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</si>
  <si>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</si>
  <si>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</si>
  <si>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</si>
  <si>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</si>
  <si>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</si>
  <si>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</si>
  <si>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</si>
  <si>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</si>
  <si>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</si>
  <si>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</si>
  <si>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</si>
  <si>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</si>
  <si>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</si>
  <si>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</si>
  <si>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</si>
  <si>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</si>
  <si>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</si>
  <si>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</si>
  <si>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</si>
  <si>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</si>
  <si>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</si>
  <si>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</si>
  <si>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</si>
  <si>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</si>
  <si>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</si>
  <si>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</si>
  <si>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</si>
  <si>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</si>
  <si>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</si>
  <si>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</si>
  <si>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</si>
  <si>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</si>
  <si>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</si>
  <si>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</si>
  <si>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</si>
  <si>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</si>
  <si>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</si>
  <si>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</si>
  <si>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</si>
  <si>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</si>
  <si>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</si>
  <si>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</si>
  <si>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</si>
  <si>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</si>
  <si>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</si>
  <si>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</si>
  <si>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</si>
  <si>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</si>
  <si>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</si>
  <si>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</si>
  <si>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</si>
  <si>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</si>
  <si>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</si>
  <si>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</si>
  <si>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</si>
  <si>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</si>
  <si>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</si>
  <si>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</si>
  <si>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</si>
  <si>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</si>
  <si>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</si>
  <si>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</si>
  <si>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</si>
  <si>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</si>
  <si>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</si>
  <si>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</si>
  <si>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</si>
  <si>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</si>
  <si>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</si>
  <si>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</si>
  <si>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</si>
  <si>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</si>
  <si>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</si>
  <si>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</si>
  <si>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</si>
  <si>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</si>
  <si>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</si>
  <si>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</si>
  <si>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</si>
  <si>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</si>
  <si>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</si>
  <si>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</si>
  <si>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</si>
  <si>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</si>
  <si>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</si>
  <si>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</si>
  <si>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</si>
  <si>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</si>
  <si>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</si>
  <si>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</si>
  <si>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</si>
  <si>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</si>
  <si>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</si>
  <si>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</si>
  <si>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</si>
  <si>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</si>
  <si>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</si>
  <si>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</si>
  <si>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</si>
  <si>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</si>
  <si>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</si>
  <si>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</si>
  <si>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</si>
  <si>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</si>
  <si>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</si>
  <si>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</si>
  <si>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</si>
  <si>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</si>
  <si>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</si>
  <si>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</si>
  <si>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</si>
  <si>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</si>
  <si>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</si>
  <si>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</si>
  <si>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</si>
  <si>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</si>
  <si>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</si>
  <si>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</si>
  <si>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</si>
  <si>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</si>
  <si>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</si>
  <si>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</si>
  <si>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</si>
  <si>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</si>
  <si>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</si>
  <si>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</si>
  <si>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</si>
  <si>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</si>
  <si>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</si>
  <si>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</si>
  <si>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</si>
  <si>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</si>
  <si>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</si>
  <si>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</si>
  <si>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</si>
  <si>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</si>
  <si>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</si>
  <si>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</si>
  <si>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</si>
  <si>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</si>
  <si>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</si>
  <si>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</si>
  <si>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</si>
  <si>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</si>
  <si>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</si>
  <si>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</si>
  <si>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</si>
  <si>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</si>
  <si>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</si>
  <si>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</si>
  <si>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</si>
  <si>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</si>
  <si>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</si>
  <si>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</si>
  <si>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</si>
  <si>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</si>
  <si>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</si>
  <si>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</si>
  <si>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</si>
  <si>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</si>
  <si>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</si>
  <si>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</si>
  <si>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</si>
  <si>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</si>
  <si>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</si>
  <si>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</si>
  <si>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</si>
  <si>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</si>
  <si>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</si>
  <si>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</si>
  <si>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</si>
  <si>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</si>
  <si>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</si>
  <si>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</si>
  <si>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</si>
  <si>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</si>
  <si>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</si>
  <si>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</si>
  <si>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</si>
  <si>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</si>
  <si>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</si>
  <si>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</si>
  <si>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</si>
  <si>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</si>
  <si>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</si>
  <si>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</si>
  <si>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</si>
  <si>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</si>
  <si>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</si>
  <si>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</si>
  <si>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</si>
  <si>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</si>
  <si>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</si>
  <si>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</si>
  <si>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</si>
  <si>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</si>
  <si>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</si>
  <si>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</si>
  <si>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</si>
  <si>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</si>
  <si>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</si>
  <si>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</si>
  <si>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</si>
  <si>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</si>
  <si>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</si>
  <si>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</si>
  <si>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</si>
  <si>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</si>
  <si>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</si>
  <si>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</si>
  <si>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</si>
  <si>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</si>
  <si>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</si>
  <si>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</si>
  <si>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</si>
  <si>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</si>
  <si>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</si>
  <si>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</si>
  <si>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</si>
  <si>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</si>
  <si>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</si>
  <si>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</si>
  <si>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</si>
  <si>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</si>
  <si>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</si>
  <si>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</si>
  <si>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</si>
  <si>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</si>
  <si>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</si>
  <si>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</si>
  <si>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</si>
  <si>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</si>
  <si>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</si>
  <si>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</si>
  <si>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</si>
  <si>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</si>
  <si>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</si>
  <si>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</si>
  <si>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</si>
  <si>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</si>
  <si>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</si>
  <si>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</si>
  <si>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</si>
  <si>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</si>
  <si>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</si>
  <si>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</si>
  <si>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</si>
  <si>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</si>
  <si>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</si>
  <si>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</si>
  <si>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</si>
  <si>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</si>
  <si>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</si>
  <si>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</si>
  <si>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</si>
  <si>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</si>
  <si>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</si>
  <si>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</si>
  <si>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</si>
  <si>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</si>
  <si>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</si>
  <si>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</si>
  <si>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</si>
  <si>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</si>
  <si>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</si>
  <si>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</si>
  <si>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</si>
  <si>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</si>
  <si>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</si>
  <si>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</si>
  <si>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</si>
  <si>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</si>
  <si>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</si>
  <si>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</si>
  <si>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</si>
  <si>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</si>
  <si>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</si>
  <si>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</si>
  <si>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</si>
  <si>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</si>
  <si>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</si>
  <si>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</si>
  <si>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</si>
  <si>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</si>
  <si>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</si>
  <si>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</si>
  <si>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</si>
  <si>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</si>
  <si>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</si>
  <si>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</si>
  <si>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</si>
  <si>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</si>
  <si>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</si>
  <si>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</si>
  <si>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</si>
  <si>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</si>
  <si>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</si>
  <si>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</si>
  <si>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</si>
  <si>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</si>
  <si>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</si>
  <si>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</si>
  <si>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</si>
  <si>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</si>
  <si>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</si>
  <si>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</si>
  <si>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</si>
  <si>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</si>
  <si>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</si>
  <si>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</si>
  <si>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</si>
  <si>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</si>
  <si>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</si>
  <si>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</si>
  <si>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</si>
  <si>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</si>
  <si>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</si>
  <si>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</si>
  <si>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</si>
  <si>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</si>
  <si>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</si>
  <si>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</si>
  <si>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</si>
  <si>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</si>
  <si>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</si>
  <si>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</si>
  <si>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</si>
  <si>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</si>
  <si>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</si>
  <si>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</si>
  <si>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</si>
  <si>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</si>
  <si>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</si>
  <si>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</si>
  <si>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</si>
  <si>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</si>
  <si>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</si>
  <si>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</si>
  <si>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</si>
  <si>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</si>
  <si>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</si>
  <si>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</si>
  <si>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</si>
  <si>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</si>
  <si>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</si>
  <si>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</si>
  <si>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</si>
  <si>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</si>
  <si>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</si>
  <si>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</si>
  <si>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</si>
  <si>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</si>
  <si>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</si>
  <si>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</si>
  <si>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</si>
  <si>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</si>
  <si>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</si>
  <si>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</si>
  <si>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</si>
  <si>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</si>
  <si>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</si>
  <si>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</si>
  <si>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</si>
  <si>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</si>
  <si>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</si>
  <si>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</si>
  <si>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</si>
  <si>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</si>
  <si>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</si>
  <si>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</si>
  <si>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</si>
  <si>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</si>
  <si>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</si>
  <si>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</si>
  <si>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</si>
  <si>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</si>
  <si>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</si>
  <si>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</si>
  <si>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</si>
  <si>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</si>
  <si>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</si>
  <si>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</si>
  <si>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</si>
  <si>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</si>
  <si>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</si>
  <si>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</si>
  <si>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</si>
  <si>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</si>
  <si>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</si>
  <si>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</si>
  <si>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</si>
  <si>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</si>
  <si>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</si>
  <si>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</si>
  <si>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</si>
  <si>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</si>
  <si>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</si>
  <si>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</si>
  <si>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</si>
  <si>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</si>
  <si>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</si>
  <si>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</si>
  <si>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</si>
  <si>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</si>
  <si>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</si>
  <si>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</si>
  <si>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</si>
  <si>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</si>
  <si>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</si>
  <si>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</si>
  <si>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</si>
  <si>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</si>
  <si>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</si>
  <si>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</si>
  <si>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</si>
  <si>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</si>
  <si>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</si>
  <si>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</si>
  <si>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</si>
  <si>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</si>
  <si>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</si>
  <si>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</si>
  <si>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</si>
  <si>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</si>
  <si>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</si>
  <si>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</si>
  <si>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</si>
  <si>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</si>
  <si>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</si>
  <si>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</si>
  <si>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</si>
  <si>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</si>
  <si>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</si>
  <si>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</si>
  <si>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</si>
  <si>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</si>
  <si>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</si>
  <si>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</si>
  <si>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</si>
  <si>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</si>
  <si>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</si>
  <si>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</si>
  <si>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</si>
  <si>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</si>
  <si>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</si>
  <si>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</si>
  <si>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</si>
  <si>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</si>
  <si>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</si>
  <si>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</si>
  <si>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</si>
  <si>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</si>
  <si>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</si>
  <si>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</si>
  <si>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</si>
  <si>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</si>
  <si>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</si>
  <si>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</si>
  <si>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</si>
  <si>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</si>
  <si>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</si>
  <si>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</si>
  <si>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</si>
  <si>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</si>
  <si>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</si>
  <si>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</si>
  <si>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</si>
  <si>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</si>
  <si>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</si>
  <si>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</si>
  <si>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</si>
  <si>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</si>
  <si>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</si>
  <si>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</si>
  <si>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</si>
  <si>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</si>
  <si>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</si>
  <si>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</si>
  <si>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</si>
  <si>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</si>
  <si>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</si>
  <si>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</si>
  <si>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</si>
  <si>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</si>
  <si>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</si>
  <si>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</si>
  <si>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</si>
  <si>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</si>
  <si>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</si>
  <si>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</si>
  <si>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</si>
  <si>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</si>
  <si>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</si>
  <si>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</si>
  <si>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</si>
  <si>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</si>
  <si>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</si>
  <si>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</si>
  <si>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</si>
  <si>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</si>
  <si>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</si>
  <si>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</si>
  <si>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</si>
  <si>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</si>
  <si>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</si>
  <si>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</si>
  <si>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</si>
  <si>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</si>
  <si>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</si>
  <si>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</si>
  <si>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</si>
  <si>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</si>
  <si>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</si>
  <si>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</si>
  <si>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</si>
  <si>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</si>
  <si>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</si>
  <si>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</si>
  <si>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</si>
  <si>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</si>
  <si>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</si>
  <si>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</si>
  <si>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</si>
  <si>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</si>
  <si>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</si>
  <si>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</si>
  <si>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</si>
  <si>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</si>
  <si>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</si>
  <si>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</si>
  <si>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</si>
  <si>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</si>
  <si>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</si>
  <si>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</si>
  <si>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</si>
  <si>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</si>
  <si>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</si>
  <si>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</si>
  <si>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</si>
  <si>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</si>
  <si>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</si>
  <si>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</si>
  <si>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</si>
  <si>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</si>
  <si>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</si>
  <si>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</si>
  <si>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</si>
  <si>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</si>
  <si>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</si>
  <si>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</si>
  <si>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</si>
  <si>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</si>
  <si>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</si>
  <si>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</si>
  <si>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</si>
  <si>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</si>
  <si>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</si>
  <si>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</si>
  <si>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</si>
  <si>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</si>
  <si>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</si>
  <si>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</si>
  <si>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</si>
  <si>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</si>
  <si>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</si>
  <si>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</si>
  <si>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</si>
  <si>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</si>
  <si>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</si>
  <si>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</si>
  <si>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</si>
  <si>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</si>
  <si>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</si>
  <si>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</si>
  <si>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</si>
  <si>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</si>
  <si>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</si>
  <si>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</si>
  <si>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</si>
  <si>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</si>
  <si>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</si>
  <si>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</si>
  <si>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</si>
  <si>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</si>
  <si>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</si>
  <si>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</si>
  <si>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</si>
  <si>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</si>
  <si>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</si>
  <si>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</si>
  <si>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</si>
  <si>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</si>
  <si>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</si>
  <si>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</si>
  <si>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</si>
  <si>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</si>
  <si>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</si>
  <si>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</si>
  <si>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</si>
  <si>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</si>
  <si>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</si>
  <si>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</si>
  <si>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</si>
  <si>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</si>
  <si>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</si>
  <si>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</si>
  <si>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</si>
  <si>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</si>
  <si>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</si>
  <si>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</si>
  <si>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</si>
  <si>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</si>
  <si>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</si>
  <si>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</si>
  <si>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</si>
  <si>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</si>
  <si>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</si>
  <si>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</si>
  <si>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</si>
  <si>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</si>
  <si>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</si>
  <si>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</si>
  <si>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</si>
  <si>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</si>
  <si>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</si>
  <si>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</si>
  <si>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</si>
  <si>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</si>
  <si>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</si>
  <si>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</si>
  <si>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</si>
  <si>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</si>
  <si>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</si>
  <si>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</si>
  <si>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</si>
  <si>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</si>
  <si>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</si>
  <si>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</si>
  <si>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</si>
  <si>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</si>
  <si>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</si>
  <si>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</si>
  <si>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</si>
  <si>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</si>
  <si>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</si>
  <si>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</si>
  <si>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</si>
  <si>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</si>
  <si>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</si>
  <si>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</si>
  <si>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</si>
  <si>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</si>
  <si>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</si>
  <si>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</si>
  <si>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</si>
  <si>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</si>
  <si>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</si>
  <si>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</si>
  <si>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</si>
  <si>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</si>
  <si>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</si>
  <si>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</si>
  <si>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</si>
  <si>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</si>
  <si>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</si>
  <si>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</si>
  <si>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</si>
  <si>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</si>
  <si>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</si>
  <si>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</si>
  <si>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</si>
  <si>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</si>
  <si>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</si>
  <si>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</si>
  <si>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</si>
  <si>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</si>
  <si>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</si>
  <si>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</si>
  <si>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</si>
  <si>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</si>
  <si>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</si>
  <si>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</si>
  <si>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</si>
  <si>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</si>
  <si>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</si>
  <si>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</si>
  <si>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</si>
  <si>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</si>
  <si>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</si>
  <si>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</si>
  <si>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</si>
  <si>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</si>
  <si>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</si>
  <si>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</si>
  <si>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</si>
  <si>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</si>
  <si>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</si>
  <si>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</si>
  <si>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</si>
  <si>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</si>
  <si>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</si>
  <si>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</si>
  <si>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</si>
  <si>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</si>
  <si>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</si>
  <si>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</si>
  <si>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</si>
  <si>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</si>
  <si>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</si>
  <si>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</si>
  <si>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</si>
  <si>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</si>
  <si>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</si>
  <si>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</si>
  <si>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</si>
  <si>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</si>
  <si>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</si>
  <si>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</si>
  <si>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</si>
  <si>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</si>
  <si>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</si>
  <si>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</si>
  <si>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</si>
  <si>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</si>
  <si>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</si>
  <si>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</si>
  <si>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</si>
  <si>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</si>
  <si>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</si>
  <si>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</si>
  <si>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</si>
  <si>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</si>
  <si>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</si>
  <si>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</si>
  <si>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</si>
  <si>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</si>
  <si>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</si>
  <si>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</si>
  <si>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</si>
  <si>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</si>
  <si>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</si>
  <si>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</si>
  <si>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</si>
  <si>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</si>
  <si>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</si>
  <si>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</si>
  <si>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</si>
  <si>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</si>
  <si>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</si>
  <si>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</si>
  <si>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</si>
  <si>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</si>
  <si>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</si>
  <si>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</si>
  <si>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</si>
  <si>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</si>
  <si>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</si>
  <si>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</si>
  <si>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</si>
  <si>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</si>
  <si>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</si>
  <si>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</si>
  <si>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</si>
  <si>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</si>
  <si>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</si>
  <si>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</si>
  <si>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</si>
  <si>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</si>
  <si>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</si>
  <si>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</si>
  <si>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</si>
  <si>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</si>
  <si>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</si>
  <si>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</si>
  <si>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</si>
  <si>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</si>
  <si>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</si>
  <si>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</si>
  <si>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</si>
  <si>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</si>
  <si>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</si>
  <si>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</si>
  <si>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</si>
  <si>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</si>
  <si>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</si>
  <si>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</si>
  <si>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</si>
  <si>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</si>
  <si>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</si>
  <si>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</si>
  <si>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</si>
  <si>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</si>
  <si>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</si>
  <si>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</si>
  <si>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</si>
  <si>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</si>
  <si>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</si>
  <si>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</si>
  <si>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</si>
  <si>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</si>
  <si>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</si>
  <si>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</si>
  <si>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</si>
  <si>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</si>
  <si>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</si>
  <si>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</si>
  <si>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</si>
  <si>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</si>
  <si>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</si>
  <si>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</si>
  <si>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</si>
  <si>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</si>
  <si>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</si>
  <si>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</si>
  <si>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</si>
  <si>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</si>
  <si>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</si>
  <si>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</si>
  <si>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</si>
  <si>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</si>
  <si>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</si>
  <si>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</si>
  <si>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</si>
  <si>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</si>
  <si>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</si>
  <si>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</si>
  <si>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</si>
  <si>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</si>
  <si>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</si>
  <si>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</si>
  <si>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</si>
  <si>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</si>
  <si>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</si>
  <si>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</si>
  <si>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</si>
  <si>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</si>
  <si>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</si>
  <si>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</si>
  <si>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</si>
  <si>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</si>
  <si>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</si>
  <si>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</si>
  <si>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</si>
  <si>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</si>
  <si>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</si>
  <si>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</si>
  <si>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</si>
  <si>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</si>
  <si>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</si>
  <si>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</si>
  <si>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</si>
  <si>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</si>
  <si>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</si>
  <si>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</si>
  <si>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</si>
  <si>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</si>
  <si>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</si>
  <si>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</si>
  <si>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</si>
  <si>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</si>
  <si>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</si>
  <si>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</si>
  <si>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</si>
  <si>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</si>
  <si>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</si>
  <si>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</si>
  <si>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</si>
  <si>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</si>
  <si>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</si>
  <si>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</si>
  <si>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</si>
  <si>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</si>
  <si>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</si>
  <si>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</si>
  <si>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</si>
  <si>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</si>
  <si>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</si>
  <si>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</si>
  <si>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</si>
  <si>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</si>
  <si>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</si>
  <si>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</si>
  <si>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</si>
  <si>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</si>
  <si>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</si>
  <si>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</si>
  <si>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</si>
  <si>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</si>
  <si>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</si>
  <si>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</si>
  <si>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</si>
  <si>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</si>
  <si>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</si>
  <si>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</si>
  <si>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</si>
  <si>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</si>
  <si>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</si>
  <si>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</si>
  <si>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</si>
  <si>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</si>
  <si>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</si>
  <si>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</si>
  <si>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</si>
  <si>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</si>
  <si>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</si>
  <si>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</si>
  <si>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</si>
  <si>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</si>
  <si>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</si>
  <si>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</si>
  <si>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</si>
  <si>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</si>
  <si>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</si>
  <si>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</si>
  <si>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</si>
  <si>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</si>
  <si>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</si>
  <si>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</si>
  <si>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</si>
  <si>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</si>
  <si>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</si>
  <si>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</si>
  <si>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</si>
  <si>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</si>
  <si>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</si>
  <si>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</si>
  <si>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</si>
  <si>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</si>
  <si>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</si>
  <si>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</si>
  <si>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</si>
  <si>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</si>
  <si>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</si>
  <si>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</si>
  <si>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</si>
  <si>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</si>
  <si>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</si>
  <si>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</si>
  <si>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</si>
  <si>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</si>
  <si>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</si>
  <si>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</si>
  <si>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</si>
  <si>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</si>
  <si>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</si>
  <si>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</si>
  <si>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</si>
  <si>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</si>
  <si>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</si>
  <si>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</si>
  <si>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</si>
  <si>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</si>
  <si>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</si>
  <si>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</si>
  <si>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</si>
  <si>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</si>
  <si>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</si>
  <si>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</si>
  <si>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</si>
  <si>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</si>
  <si>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</si>
  <si>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</si>
  <si>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</si>
  <si>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</si>
  <si>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</si>
  <si>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</si>
  <si>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</si>
  <si>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</si>
  <si>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</si>
  <si>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</si>
  <si>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</si>
  <si>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</si>
  <si>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</si>
  <si>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</si>
  <si>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</si>
  <si>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</si>
  <si>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</si>
  <si>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</si>
  <si>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</si>
  <si>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</si>
  <si>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</si>
  <si>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</si>
  <si>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</si>
  <si>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</si>
  <si>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</si>
  <si>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</si>
  <si>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</si>
  <si>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</si>
  <si>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</si>
  <si>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</si>
  <si>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</si>
  <si>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</si>
  <si>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</si>
  <si>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</si>
  <si>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</si>
  <si>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</si>
  <si>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</si>
  <si>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</si>
  <si>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</si>
  <si>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</si>
  <si>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</si>
  <si>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</si>
  <si>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</si>
  <si>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</si>
  <si>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</si>
  <si>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</si>
  <si>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</si>
  <si>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</si>
  <si>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</si>
  <si>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</si>
  <si>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</si>
  <si>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</si>
  <si>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</si>
  <si>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</si>
  <si>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</si>
  <si>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</si>
  <si>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</si>
  <si>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</si>
  <si>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</si>
  <si>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</si>
  <si>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</si>
  <si>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</si>
  <si>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</si>
  <si>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</si>
  <si>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</si>
  <si>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</si>
  <si>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</si>
  <si>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</si>
  <si>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</si>
  <si>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</si>
  <si>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</si>
  <si>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</si>
  <si>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</si>
  <si>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</si>
  <si>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</si>
  <si>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</si>
  <si>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</si>
  <si>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</si>
  <si>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</si>
  <si>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</si>
  <si>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</si>
  <si>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</si>
  <si>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</si>
  <si>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</si>
  <si>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</si>
  <si>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</si>
  <si>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</si>
  <si>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</si>
  <si>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</si>
  <si>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</si>
  <si>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</si>
  <si>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</si>
  <si>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</si>
  <si>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</si>
  <si>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</si>
  <si>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</si>
  <si>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</si>
  <si>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</si>
  <si>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</si>
  <si>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</si>
  <si>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</si>
  <si>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</si>
  <si>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</si>
  <si>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</si>
  <si>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</si>
  <si>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</si>
  <si>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</si>
  <si>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</si>
  <si>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</si>
  <si>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</si>
  <si>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</si>
  <si>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</si>
  <si>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</si>
  <si>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</si>
  <si>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</si>
  <si>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</si>
  <si>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</si>
  <si>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</si>
  <si>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</si>
  <si>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</si>
  <si>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</si>
  <si>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</si>
  <si>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</si>
  <si>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</si>
  <si>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</si>
  <si>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</si>
  <si>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</si>
  <si>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</si>
  <si>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</si>
  <si>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</si>
  <si>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</si>
  <si>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</si>
  <si>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</si>
  <si>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</si>
  <si>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</si>
  <si>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</si>
  <si>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</si>
  <si>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</si>
  <si>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</si>
  <si>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</si>
  <si>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</si>
  <si>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</si>
  <si>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</si>
  <si>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</si>
  <si>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</si>
  <si>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</si>
  <si>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</si>
  <si>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</si>
  <si>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</si>
  <si>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</si>
  <si>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</si>
  <si>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</si>
  <si>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</si>
  <si>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</si>
  <si>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</si>
  <si>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</si>
  <si>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</si>
  <si>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</si>
  <si>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</si>
  <si>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</si>
  <si>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</si>
  <si>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</si>
  <si>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</si>
  <si>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</si>
  <si>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</si>
  <si>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</si>
  <si>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</si>
  <si>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</si>
  <si>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</si>
  <si>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</si>
  <si>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</si>
  <si>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</si>
  <si>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</si>
  <si>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</si>
  <si>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</si>
  <si>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</si>
  <si>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</si>
  <si>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</si>
  <si>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</si>
  <si>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</si>
  <si>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</si>
  <si>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</si>
  <si>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</si>
  <si>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</si>
  <si>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</si>
  <si>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</si>
  <si>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</si>
  <si>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</si>
  <si>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</si>
  <si>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</si>
  <si>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</si>
  <si>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</si>
  <si>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</si>
  <si>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</si>
  <si>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</si>
  <si>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</si>
  <si>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</si>
  <si>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</si>
  <si>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</si>
  <si>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</si>
  <si>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</si>
  <si>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</si>
  <si>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</si>
  <si>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</si>
  <si>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</si>
  <si>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</si>
  <si>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</si>
  <si>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</si>
  <si>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</si>
  <si>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</si>
  <si>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</si>
  <si>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</si>
  <si>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</si>
  <si>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</si>
  <si>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</si>
  <si>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</si>
  <si>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</si>
  <si>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</si>
  <si>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</si>
  <si>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</si>
  <si>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</si>
  <si>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</si>
  <si>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</si>
  <si>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</si>
  <si>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</si>
  <si>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</si>
  <si>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</si>
  <si>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</si>
  <si>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</si>
  <si>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</si>
  <si>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</si>
  <si>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</si>
  <si>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</si>
  <si>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</si>
  <si>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</si>
  <si>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</si>
  <si>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</si>
  <si>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</si>
  <si>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</si>
  <si>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</si>
  <si>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</si>
  <si>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</si>
  <si>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</si>
  <si>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</si>
  <si>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</si>
  <si>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</si>
  <si>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</si>
  <si>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</si>
  <si>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</si>
  <si>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</si>
  <si>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</si>
  <si>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</si>
  <si>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</si>
  <si>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</si>
  <si>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</si>
  <si>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</si>
  <si>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</si>
  <si>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</si>
  <si>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</si>
  <si>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</si>
  <si>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</si>
  <si>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</si>
  <si>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</si>
  <si>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</si>
  <si>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</si>
  <si>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</si>
  <si>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</si>
  <si>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</si>
  <si>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</si>
  <si>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</si>
  <si>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</si>
  <si>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</si>
  <si>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</si>
  <si>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</si>
  <si>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</si>
  <si>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</si>
  <si>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</si>
  <si>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</si>
  <si>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</si>
  <si>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</si>
  <si>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</si>
  <si>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</si>
  <si>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</si>
  <si>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</si>
  <si>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</si>
  <si>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</si>
  <si>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</si>
  <si>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</si>
  <si>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</si>
  <si>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</si>
  <si>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</si>
  <si>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</si>
  <si>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</si>
  <si>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</si>
  <si>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</si>
  <si>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</si>
  <si>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</si>
  <si>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</si>
  <si>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</si>
  <si>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</si>
  <si>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</si>
  <si>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</si>
  <si>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</si>
  <si>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</si>
  <si>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</si>
  <si>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</si>
  <si>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</si>
  <si>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</si>
  <si>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</si>
  <si>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</si>
  <si>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</si>
  <si>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</si>
  <si>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</si>
  <si>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</si>
  <si>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</si>
  <si>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</si>
  <si>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</si>
  <si>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</si>
  <si>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</si>
  <si>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</si>
  <si>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</si>
  <si>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</si>
  <si>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</si>
  <si>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</si>
  <si>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</si>
  <si>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</si>
  <si>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</si>
  <si>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</si>
  <si>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</si>
  <si>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</si>
  <si>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</si>
  <si>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</si>
  <si>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</si>
  <si>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</si>
  <si>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</si>
  <si>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</si>
  <si>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</si>
  <si>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</si>
  <si>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</si>
  <si>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</si>
  <si>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</si>
  <si>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</si>
  <si>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</si>
  <si>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</si>
  <si>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</si>
  <si>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</si>
  <si>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</si>
  <si>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</si>
  <si>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</si>
  <si>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</si>
  <si>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</si>
  <si>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</si>
  <si>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</si>
  <si>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</si>
  <si>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</si>
  <si>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</si>
  <si>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</si>
  <si>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</si>
  <si>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</si>
  <si>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</si>
  <si>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</si>
  <si>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</si>
  <si>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</si>
  <si>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</si>
  <si>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</si>
  <si>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</si>
  <si>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</si>
  <si>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</si>
  <si>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</si>
  <si>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</si>
  <si>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</si>
  <si>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</si>
  <si>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</si>
  <si>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</si>
  <si>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</si>
  <si>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</si>
  <si>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</si>
  <si>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</si>
  <si>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</si>
  <si>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</si>
  <si>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</si>
  <si>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</si>
  <si>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</si>
  <si>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</si>
  <si>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</si>
  <si>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</si>
  <si>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</si>
  <si>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</si>
  <si>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</si>
  <si>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</si>
  <si>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</si>
  <si>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</si>
  <si>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</si>
  <si>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</si>
  <si>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</si>
  <si>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</si>
  <si>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</si>
  <si>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</si>
  <si>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</si>
  <si>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</si>
  <si>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</si>
  <si>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</si>
  <si>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</si>
  <si>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</si>
  <si>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</si>
  <si>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</si>
  <si>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</si>
  <si>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</si>
  <si>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</si>
  <si>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</si>
  <si>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</si>
  <si>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</si>
  <si>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</si>
  <si>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</si>
  <si>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</si>
  <si>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</si>
  <si>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</si>
  <si>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</si>
  <si>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</si>
  <si>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</si>
  <si>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</si>
  <si>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</si>
  <si>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</si>
  <si>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</si>
  <si>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</si>
  <si>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</si>
  <si>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</si>
  <si>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</si>
  <si>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</si>
  <si>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</si>
  <si>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</si>
  <si>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</si>
  <si>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</si>
  <si>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</si>
  <si>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</si>
  <si>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</si>
  <si>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</si>
  <si>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</si>
  <si>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</si>
  <si>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</si>
  <si>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</si>
  <si>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</si>
  <si>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</si>
  <si>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</si>
  <si>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</si>
  <si>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</si>
  <si>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</si>
  <si>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</si>
  <si>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</si>
  <si>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</si>
  <si>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</si>
  <si>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</si>
  <si>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</si>
  <si>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</si>
  <si>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</si>
  <si>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</si>
  <si>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</si>
  <si>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</si>
  <si>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</si>
  <si>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</si>
  <si>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</si>
  <si>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</si>
  <si>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</si>
  <si>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</si>
  <si>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</si>
  <si>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</si>
  <si>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</si>
  <si>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</si>
  <si>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</si>
  <si>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</si>
  <si>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</si>
  <si>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</si>
  <si>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</si>
  <si>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</si>
  <si>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</si>
  <si>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</si>
  <si>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</si>
  <si>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</si>
  <si>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</si>
  <si>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</si>
  <si>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</si>
  <si>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</si>
  <si>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</si>
  <si>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</si>
  <si>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</si>
  <si>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</si>
  <si>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</si>
  <si>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</si>
  <si>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</si>
  <si>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</si>
  <si>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</si>
  <si>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</si>
  <si>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</si>
  <si>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</si>
  <si>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</si>
  <si>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</si>
  <si>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</si>
  <si>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</si>
  <si>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</si>
  <si>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</si>
  <si>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</si>
  <si>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</si>
  <si>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</si>
  <si>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</si>
  <si>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</si>
  <si>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</si>
  <si>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</si>
  <si>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</si>
  <si>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</si>
  <si>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</si>
  <si>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</si>
  <si>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</si>
  <si>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</si>
  <si>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</si>
  <si>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</si>
  <si>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</si>
  <si>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</si>
  <si>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</si>
  <si>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</si>
  <si>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</si>
  <si>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</si>
  <si>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</si>
  <si>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</si>
  <si>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</si>
  <si>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</si>
  <si>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</si>
  <si>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</si>
  <si>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</si>
  <si>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</si>
  <si>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</si>
  <si>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</si>
  <si>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</si>
  <si>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</si>
  <si>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</si>
  <si>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</si>
  <si>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</si>
  <si>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</si>
  <si>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</si>
  <si>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</si>
  <si>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</si>
  <si>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</si>
  <si>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</si>
  <si>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</si>
  <si>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</si>
  <si>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</si>
  <si>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</si>
  <si>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</si>
  <si>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</si>
  <si>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</si>
  <si>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</si>
  <si>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</si>
  <si>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</si>
  <si>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</si>
  <si>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</si>
  <si>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</si>
  <si>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</si>
  <si>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</si>
  <si>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</si>
  <si>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</si>
  <si>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</si>
  <si>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</si>
  <si>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</si>
  <si>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</si>
  <si>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</si>
  <si>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</si>
  <si>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</si>
  <si>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</si>
  <si>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</si>
  <si>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</si>
  <si>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</si>
  <si>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</si>
  <si>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</si>
  <si>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</si>
  <si>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</si>
  <si>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</si>
  <si>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</si>
  <si>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</si>
  <si>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</si>
  <si>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</si>
  <si>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</si>
  <si>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</si>
  <si>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</si>
  <si>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</si>
  <si>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</si>
  <si>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</si>
  <si>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</si>
  <si>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</si>
  <si>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</si>
  <si>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</si>
  <si>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</si>
  <si>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</si>
  <si>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</si>
  <si>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</si>
  <si>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</si>
  <si>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</si>
  <si>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</si>
  <si>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</si>
  <si>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</si>
  <si>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</si>
  <si>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</si>
  <si>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</si>
  <si>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</si>
  <si>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</si>
  <si>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</si>
  <si>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</si>
  <si>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</si>
  <si>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</si>
  <si>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</si>
  <si>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</si>
  <si>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</si>
  <si>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</si>
  <si>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</si>
  <si>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</si>
  <si>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</si>
  <si>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</si>
  <si>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</si>
  <si>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</si>
  <si>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</si>
  <si>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</si>
  <si>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</si>
  <si>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</si>
  <si>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</si>
  <si>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</si>
  <si>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</si>
  <si>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</si>
  <si>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</si>
  <si>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</si>
  <si>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</si>
  <si>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</si>
  <si>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</si>
  <si>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</si>
  <si>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</si>
  <si>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</si>
  <si>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</si>
  <si>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</si>
  <si>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</si>
  <si>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</si>
  <si>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</si>
  <si>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</si>
  <si>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</si>
  <si>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</si>
  <si>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</si>
  <si>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</si>
  <si>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</si>
  <si>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</si>
  <si>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</si>
  <si>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</si>
  <si>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</si>
  <si>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</si>
  <si>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</si>
  <si>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</si>
  <si>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</si>
  <si>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</si>
  <si>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</si>
  <si>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</si>
  <si>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</si>
  <si>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</si>
  <si>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</si>
  <si>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</si>
  <si>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</si>
  <si>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</si>
  <si>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</si>
  <si>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</si>
  <si>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</si>
  <si>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</si>
  <si>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</si>
  <si>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</si>
  <si>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</si>
  <si>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</si>
  <si>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</si>
  <si>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</si>
  <si>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</si>
  <si>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</si>
  <si>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</si>
  <si>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</si>
  <si>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</si>
  <si>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</si>
  <si>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</si>
  <si>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</si>
  <si>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</si>
  <si>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</si>
  <si>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</si>
  <si>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</si>
  <si>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</si>
  <si>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</si>
  <si>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</si>
  <si>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</si>
  <si>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</si>
  <si>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</si>
  <si>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</si>
  <si>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</si>
  <si>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</si>
  <si>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</si>
  <si>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</si>
  <si>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</si>
  <si>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</si>
  <si>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</si>
  <si>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</si>
  <si>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</si>
  <si>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</si>
  <si>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</si>
  <si>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</si>
  <si>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</si>
  <si>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</si>
  <si>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</si>
  <si>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</si>
  <si>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</si>
  <si>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</si>
  <si>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</si>
  <si>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</si>
  <si>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</si>
  <si>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</si>
  <si>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</si>
  <si>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</si>
  <si>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</si>
  <si>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</si>
  <si>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</si>
  <si>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</si>
  <si>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</si>
  <si>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</si>
  <si>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</si>
  <si>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</si>
  <si>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</si>
  <si>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</si>
  <si>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</si>
  <si>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</si>
  <si>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</si>
  <si>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</si>
  <si>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</si>
  <si>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</si>
  <si>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</si>
  <si>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</si>
  <si>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</si>
  <si>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</si>
  <si>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</si>
  <si>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</si>
  <si>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</si>
  <si>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</si>
  <si>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</si>
  <si>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</si>
  <si>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</si>
  <si>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</si>
  <si>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</si>
  <si>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</si>
  <si>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</si>
  <si>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</si>
  <si>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</si>
  <si>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</si>
  <si>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</si>
  <si>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</si>
  <si>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</si>
  <si>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</si>
  <si>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</si>
  <si>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</si>
  <si>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</si>
  <si>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</si>
  <si>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</si>
  <si>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</si>
  <si>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</si>
  <si>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</si>
  <si>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</si>
  <si>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</si>
  <si>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</si>
  <si>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</si>
  <si>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</si>
  <si>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</si>
  <si>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</si>
  <si>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</si>
  <si>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</si>
  <si>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</si>
  <si>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</si>
  <si>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</si>
  <si>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</si>
  <si>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</si>
  <si>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</si>
  <si>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</si>
  <si>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</si>
  <si>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</si>
  <si>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</si>
  <si>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</si>
  <si>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</si>
  <si>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</si>
  <si>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</si>
  <si>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</si>
  <si>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</si>
  <si>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</si>
  <si>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</si>
  <si>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</si>
  <si>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</si>
  <si>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</si>
  <si>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</si>
  <si>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</si>
  <si>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</si>
  <si>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</si>
  <si>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</si>
  <si>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</si>
  <si>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</si>
  <si>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</si>
  <si>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</si>
  <si>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</si>
  <si>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</si>
  <si>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</si>
  <si>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</si>
  <si>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</si>
  <si>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</si>
  <si>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</si>
  <si>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</si>
  <si>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</si>
  <si>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</si>
  <si>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</si>
  <si>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</si>
  <si>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</si>
  <si>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</si>
  <si>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</si>
  <si>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</si>
  <si>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</si>
  <si>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</si>
  <si>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</si>
  <si>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</si>
  <si>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</si>
  <si>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</si>
  <si>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</si>
  <si>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</si>
  <si>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</si>
  <si>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</si>
  <si>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</si>
  <si>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</si>
  <si>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</si>
  <si>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</si>
  <si>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</si>
  <si>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</si>
  <si>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</si>
  <si>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</si>
  <si>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</si>
  <si>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</si>
  <si>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</si>
  <si>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</si>
  <si>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</si>
  <si>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</si>
  <si>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</si>
  <si>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</si>
  <si>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</si>
  <si>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</si>
  <si>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</si>
  <si>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</si>
  <si>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</si>
  <si>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</si>
  <si>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</si>
  <si>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</si>
  <si>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</si>
  <si>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</si>
  <si>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</si>
  <si>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</si>
  <si>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</si>
  <si>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</si>
  <si>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</si>
  <si>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</si>
  <si>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</si>
  <si>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</si>
  <si>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</si>
  <si>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</si>
  <si>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</si>
  <si>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</si>
  <si>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</si>
  <si>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</si>
  <si>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</si>
  <si>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</si>
  <si>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</si>
  <si>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</si>
  <si>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</si>
  <si>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</si>
  <si>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</si>
  <si>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</si>
  <si>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</si>
  <si>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</si>
  <si>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</si>
  <si>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</si>
  <si>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</si>
  <si>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</si>
  <si>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</si>
  <si>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</si>
  <si>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</si>
  <si>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</si>
  <si>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</si>
  <si>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</si>
  <si>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</si>
  <si>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</si>
  <si>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</si>
  <si>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</si>
  <si>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</si>
  <si>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</si>
  <si>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</si>
  <si>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</si>
  <si>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</si>
  <si>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</si>
  <si>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</si>
  <si>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</si>
  <si>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</si>
  <si>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</si>
  <si>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</si>
  <si>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</si>
  <si>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</si>
  <si>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</si>
  <si>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</si>
  <si>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</si>
  <si>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</si>
  <si>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</si>
  <si>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</si>
  <si>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</si>
  <si>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</si>
  <si>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</si>
  <si>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</si>
  <si>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</si>
  <si>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</si>
  <si>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</si>
  <si>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</si>
  <si>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</si>
  <si>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</si>
  <si>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</si>
  <si>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</si>
  <si>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</si>
  <si>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</si>
  <si>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</si>
  <si>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</si>
  <si>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</si>
  <si>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</si>
  <si>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</si>
  <si>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</si>
  <si>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</si>
  <si>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</si>
  <si>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</si>
  <si>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</si>
  <si>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</si>
  <si>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</si>
  <si>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</si>
  <si>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</si>
  <si>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</si>
  <si>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</si>
  <si>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</si>
  <si>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</si>
  <si>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</si>
  <si>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</si>
  <si>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</si>
  <si>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</si>
  <si>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</si>
  <si>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</si>
  <si>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</si>
  <si>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</si>
  <si>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</si>
  <si>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</si>
  <si>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</si>
  <si>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</si>
  <si>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</si>
  <si>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</si>
  <si>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</si>
  <si>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</si>
  <si>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</si>
  <si>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</si>
  <si>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</si>
  <si>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</si>
  <si>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</si>
  <si>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</si>
  <si>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</si>
  <si>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</si>
  <si>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</si>
  <si>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</si>
  <si>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</si>
  <si>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</si>
  <si>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</si>
  <si>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</si>
  <si>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</si>
  <si>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</si>
  <si>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</si>
  <si>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</si>
  <si>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</si>
  <si>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</si>
  <si>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</si>
  <si>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</si>
  <si>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</si>
  <si>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</si>
  <si>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</si>
  <si>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</si>
  <si>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</si>
  <si>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</si>
  <si>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</si>
  <si>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</si>
  <si>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</si>
  <si>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</si>
  <si>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</si>
  <si>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</si>
  <si>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</si>
  <si>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</si>
  <si>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</si>
  <si>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</si>
  <si>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</si>
  <si>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</si>
  <si>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</si>
  <si>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</si>
  <si>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</si>
  <si>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</si>
  <si>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</si>
  <si>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</si>
  <si>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</si>
  <si>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</si>
  <si>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</si>
  <si>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</si>
  <si>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</si>
  <si>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</si>
  <si>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</si>
  <si>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</si>
  <si>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</si>
  <si>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</si>
  <si>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</si>
  <si>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</si>
  <si>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</si>
  <si>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</si>
  <si>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</si>
  <si>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</si>
  <si>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</si>
  <si>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</si>
  <si>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</si>
  <si>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</si>
  <si>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</si>
  <si>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</si>
  <si>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</si>
  <si>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</si>
  <si>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</si>
  <si>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</si>
  <si>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</si>
  <si>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</si>
  <si>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</si>
  <si>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</si>
  <si>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</si>
  <si>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</si>
  <si>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</si>
  <si>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</si>
  <si>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</si>
  <si>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</si>
  <si>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</si>
  <si>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</si>
  <si>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</si>
  <si>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</si>
  <si>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</si>
  <si>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</si>
  <si>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</si>
  <si>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</si>
  <si>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</si>
  <si>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</si>
  <si>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</si>
  <si>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</si>
  <si>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</si>
  <si>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</si>
  <si>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</si>
  <si>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</si>
  <si>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</si>
  <si>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</si>
  <si>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</si>
  <si>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</si>
  <si>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</si>
  <si>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</si>
  <si>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</si>
  <si>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</si>
  <si>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</si>
  <si>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</si>
  <si>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</si>
  <si>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</si>
  <si>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</si>
  <si>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</si>
  <si>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</si>
  <si>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</si>
  <si>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</si>
  <si>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</si>
  <si>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</si>
  <si>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</si>
  <si>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</si>
  <si>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</si>
  <si>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</si>
  <si>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</si>
  <si>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</si>
  <si>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</si>
  <si>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</si>
  <si>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</si>
  <si>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</si>
  <si>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</si>
  <si>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</si>
  <si>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</si>
  <si>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</si>
  <si>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</si>
  <si>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</si>
  <si>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</si>
  <si>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</si>
  <si>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</si>
  <si>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</si>
  <si>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</si>
  <si>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</si>
  <si>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</si>
  <si>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</si>
  <si>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</si>
  <si>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</si>
  <si>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</si>
  <si>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</si>
  <si>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</si>
  <si>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</si>
  <si>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</si>
  <si>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</si>
  <si>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</si>
  <si>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</si>
  <si>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</si>
  <si>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</si>
  <si>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</si>
  <si>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</si>
  <si>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</si>
  <si>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</si>
  <si>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</si>
  <si>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</si>
  <si>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</si>
  <si>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</si>
  <si>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</si>
  <si>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</si>
  <si>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</si>
  <si>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</si>
  <si>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</si>
  <si>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</si>
  <si>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</si>
  <si>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</si>
  <si>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</si>
  <si>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</si>
  <si>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</si>
  <si>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</si>
  <si>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</si>
  <si>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</si>
  <si>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</si>
  <si>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</si>
  <si>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</si>
  <si>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</si>
  <si>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</si>
  <si>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</si>
  <si>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</si>
  <si>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</si>
  <si>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</si>
  <si>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</si>
  <si>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</si>
  <si>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</si>
  <si>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</si>
  <si>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</si>
  <si>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</si>
  <si>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</si>
  <si>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</si>
  <si>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</si>
  <si>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</si>
  <si>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</si>
  <si>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</si>
  <si>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</si>
  <si>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</si>
  <si>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</si>
  <si>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</si>
  <si>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</si>
  <si>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</si>
  <si>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</si>
  <si>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</si>
  <si>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</si>
  <si>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</si>
  <si>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</si>
  <si>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</si>
  <si>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</si>
  <si>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</si>
  <si>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</si>
  <si>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</si>
  <si>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</si>
  <si>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</si>
  <si>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</si>
  <si>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</si>
  <si>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</si>
  <si>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</si>
  <si>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</si>
  <si>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</si>
  <si>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</si>
  <si>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</si>
  <si>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</si>
  <si>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</si>
  <si>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</si>
  <si>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</si>
  <si>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</si>
  <si>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</si>
  <si>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</si>
  <si>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</si>
  <si>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</si>
  <si>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</si>
  <si>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</si>
  <si>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</si>
  <si>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</si>
  <si>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</si>
  <si>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</si>
  <si>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</si>
  <si>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</si>
  <si>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</si>
  <si>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</si>
  <si>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</si>
  <si>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</si>
  <si>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</si>
  <si>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</si>
  <si>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</si>
  <si>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</si>
  <si>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</si>
  <si>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</si>
  <si>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</si>
  <si>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</si>
  <si>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</si>
  <si>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</si>
  <si>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</si>
  <si>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</si>
  <si>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</si>
  <si>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</si>
  <si>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</si>
  <si>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</si>
  <si>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</si>
  <si>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</si>
  <si>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</si>
  <si>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</si>
  <si>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</si>
  <si>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</si>
  <si>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</si>
  <si>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</si>
  <si>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</si>
  <si>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</si>
  <si>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</si>
  <si>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</si>
  <si>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</si>
  <si>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</si>
  <si>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</si>
  <si>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</si>
  <si>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</si>
  <si>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</si>
  <si>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</si>
  <si>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</si>
  <si>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</si>
  <si>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</si>
  <si>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</si>
  <si>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</si>
  <si>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</si>
  <si>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</si>
  <si>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</si>
  <si>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</si>
  <si>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</si>
  <si>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</si>
  <si>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</si>
  <si>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</si>
  <si>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</si>
  <si>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</si>
  <si>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</si>
  <si>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</si>
  <si>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</si>
  <si>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</si>
  <si>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</si>
  <si>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</si>
  <si>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</si>
  <si>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</si>
  <si>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</si>
  <si>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</si>
  <si>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</si>
  <si>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</si>
  <si>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</si>
  <si>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</si>
  <si>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</si>
  <si>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</si>
  <si>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</si>
  <si>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</si>
  <si>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</si>
  <si>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</si>
  <si>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</si>
  <si>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</si>
  <si>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</si>
  <si>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</si>
  <si>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</si>
  <si>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</si>
  <si>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</si>
  <si>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</si>
  <si>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</si>
  <si>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</si>
  <si>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</si>
  <si>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</si>
  <si>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</si>
  <si>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</si>
  <si>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</si>
  <si>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</si>
  <si>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</si>
  <si>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</si>
  <si>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</si>
  <si>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</si>
  <si>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</si>
  <si>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</si>
  <si>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</si>
  <si>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</si>
  <si>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</si>
  <si>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</si>
  <si>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</si>
  <si>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</si>
  <si>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</si>
  <si>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</si>
  <si>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</si>
  <si>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</si>
  <si>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</si>
  <si>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</si>
  <si>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</si>
  <si>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</si>
  <si>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</si>
  <si>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</si>
  <si>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</si>
  <si>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</si>
  <si>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</si>
  <si>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</si>
  <si>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</si>
  <si>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</si>
  <si>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</si>
  <si>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</si>
  <si>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</si>
  <si>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</si>
  <si>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</si>
  <si>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</si>
  <si>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</si>
  <si>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</si>
  <si>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</si>
  <si>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</si>
  <si>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</si>
  <si>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</si>
  <si>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</si>
  <si>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</si>
  <si>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</si>
  <si>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</si>
  <si>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</si>
  <si>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</si>
  <si>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</si>
  <si>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</si>
  <si>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</si>
  <si>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</si>
  <si>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</si>
  <si>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</si>
  <si>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</si>
  <si>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</si>
  <si>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</si>
  <si>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</si>
  <si>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</si>
  <si>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</si>
  <si>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</si>
  <si>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</si>
  <si>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</si>
  <si>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</si>
  <si>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</si>
  <si>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</si>
  <si>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</si>
  <si>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</si>
  <si>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</si>
  <si>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</si>
  <si>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</si>
  <si>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</si>
  <si>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</si>
  <si>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</si>
  <si>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</si>
  <si>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</si>
  <si>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</si>
  <si>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</si>
  <si>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</si>
  <si>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</si>
  <si>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</si>
  <si>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</si>
  <si>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</si>
  <si>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</si>
  <si>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</si>
  <si>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</si>
  <si>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</si>
  <si>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</si>
  <si>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</si>
  <si>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</si>
  <si>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</si>
  <si>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</si>
  <si>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</si>
  <si>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</si>
  <si>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</si>
  <si>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</si>
  <si>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</si>
  <si>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</si>
  <si>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</si>
  <si>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</si>
  <si>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</si>
  <si>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</si>
  <si>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</si>
  <si>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</si>
  <si>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</si>
  <si>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</si>
  <si>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</si>
  <si>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</si>
  <si>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</si>
  <si>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</si>
  <si>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</si>
  <si>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</si>
  <si>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</si>
  <si>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</si>
  <si>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</si>
  <si>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</si>
  <si>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</si>
  <si>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</si>
  <si>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</si>
  <si>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</si>
  <si>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</si>
  <si>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</si>
  <si>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</si>
  <si>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</si>
  <si>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</si>
  <si>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</si>
  <si>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</si>
  <si>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</si>
  <si>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</si>
  <si>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</si>
  <si>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</si>
  <si>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</si>
  <si>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</si>
  <si>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</si>
  <si>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</si>
  <si>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</si>
  <si>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</si>
  <si>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</si>
  <si>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</si>
  <si>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</si>
  <si>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</si>
  <si>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</si>
  <si>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</si>
  <si>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</si>
  <si>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</si>
  <si>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</si>
  <si>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</si>
  <si>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</si>
  <si>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</si>
  <si>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</si>
  <si>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</si>
  <si>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</si>
  <si>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</si>
  <si>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</si>
  <si>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</si>
  <si>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</si>
  <si>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</si>
  <si>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</si>
  <si>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</si>
  <si>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</si>
  <si>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</si>
  <si>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</si>
  <si>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</si>
  <si>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</si>
  <si>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</si>
  <si>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</si>
  <si>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</si>
  <si>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</si>
  <si>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</si>
  <si>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</si>
  <si>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</si>
  <si>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</si>
  <si>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</si>
  <si>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</si>
  <si>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</si>
  <si>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</si>
  <si>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</si>
  <si>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</si>
  <si>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</si>
  <si>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</si>
  <si>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</si>
  <si>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</si>
  <si>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</si>
  <si>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</si>
  <si>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</si>
  <si>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</si>
  <si>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</si>
  <si>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</si>
  <si>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</si>
  <si>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</si>
  <si>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</si>
  <si>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</si>
  <si>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</si>
  <si>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</si>
  <si>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</si>
  <si>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</si>
  <si>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</si>
  <si>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</si>
  <si>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</si>
  <si>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</si>
  <si>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</si>
  <si>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</si>
  <si>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</si>
  <si>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</si>
  <si>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</si>
  <si>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</si>
  <si>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</si>
  <si>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</si>
  <si>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</si>
  <si>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</si>
  <si>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</si>
  <si>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</si>
  <si>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</si>
  <si>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</si>
  <si>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</si>
  <si>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</si>
  <si>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</si>
  <si>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</si>
  <si>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</si>
  <si>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</si>
  <si>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</si>
  <si>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</si>
  <si>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</si>
  <si>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</si>
  <si>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</si>
  <si>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</si>
  <si>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</si>
  <si>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</si>
  <si>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</si>
  <si>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</si>
  <si>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</si>
  <si>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</si>
  <si>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</si>
  <si>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</si>
  <si>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</si>
  <si>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</si>
  <si>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</si>
  <si>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</si>
  <si>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</si>
  <si>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</si>
  <si>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</si>
  <si>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</si>
  <si>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</si>
  <si>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</si>
  <si>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</si>
  <si>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</si>
  <si>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</si>
  <si>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</si>
  <si>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</si>
  <si>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</si>
  <si>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</si>
  <si>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</si>
  <si>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</si>
  <si>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</si>
  <si>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</si>
  <si>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</si>
  <si>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</si>
  <si>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</si>
  <si>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</si>
  <si>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</si>
  <si>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</si>
  <si>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</si>
  <si>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</si>
  <si>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</si>
  <si>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</si>
  <si>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</si>
  <si>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</si>
  <si>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</si>
  <si>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</si>
  <si>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</si>
  <si>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</si>
  <si>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</si>
  <si>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</si>
  <si>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</si>
  <si>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</si>
  <si>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</si>
  <si>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</si>
  <si>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</si>
  <si>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</si>
  <si>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</si>
  <si>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</si>
  <si>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</si>
  <si>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</si>
  <si>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</si>
  <si>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</si>
  <si>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</si>
  <si>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</si>
  <si>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</si>
  <si>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</si>
  <si>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</si>
  <si>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</si>
  <si>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</si>
  <si>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</si>
  <si>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</si>
  <si>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</si>
  <si>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</si>
  <si>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</si>
  <si>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</si>
  <si>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</si>
  <si>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</si>
  <si>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</si>
  <si>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</si>
  <si>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</si>
  <si>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</si>
  <si>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</si>
  <si>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</si>
  <si>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</si>
  <si>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</si>
  <si>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</si>
  <si>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</si>
  <si>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</si>
  <si>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</si>
  <si>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</si>
  <si>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</si>
  <si>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</si>
  <si>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</si>
  <si>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</si>
  <si>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</si>
  <si>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</si>
  <si>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</si>
  <si>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</si>
  <si>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</si>
  <si>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</si>
  <si>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</si>
  <si>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</si>
  <si>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</si>
  <si>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</si>
  <si>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</si>
  <si>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</si>
  <si>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</si>
  <si>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</si>
  <si>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</si>
  <si>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</si>
  <si>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</si>
  <si>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</si>
  <si>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</si>
  <si>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</si>
  <si>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</si>
  <si>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</si>
  <si>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</si>
  <si>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</si>
  <si>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</si>
  <si>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</si>
  <si>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</si>
  <si>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</si>
  <si>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</si>
  <si>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</si>
  <si>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</si>
  <si>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</si>
  <si>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</si>
  <si>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</si>
  <si>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</si>
  <si>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</si>
  <si>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</si>
  <si>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</si>
  <si>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</si>
  <si>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</si>
  <si>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</si>
  <si>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</si>
  <si>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</si>
  <si>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</si>
  <si>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</si>
  <si>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</si>
  <si>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</si>
  <si>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</si>
  <si>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</si>
  <si>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</si>
  <si>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</si>
  <si>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</si>
  <si>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</si>
  <si>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</si>
  <si>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</si>
  <si>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</si>
  <si>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</si>
  <si>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</si>
  <si>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</si>
  <si>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</si>
  <si>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</si>
  <si>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</si>
  <si>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</si>
  <si>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</si>
  <si>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</si>
  <si>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</si>
  <si>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</si>
  <si>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</si>
  <si>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</si>
  <si>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</si>
  <si>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</si>
  <si>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</si>
  <si>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</si>
  <si>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</si>
  <si>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</si>
  <si>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</si>
  <si>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</si>
  <si>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</si>
  <si>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</si>
  <si>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</si>
  <si>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</si>
  <si>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</si>
  <si>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</si>
  <si>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</si>
  <si>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</si>
  <si>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</si>
  <si>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</si>
  <si>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</si>
  <si>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</si>
  <si>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</si>
  <si>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</si>
  <si>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</si>
  <si>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</si>
  <si>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</si>
  <si>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</si>
  <si>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</si>
  <si>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</si>
  <si>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</si>
  <si>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</si>
  <si>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</si>
  <si>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</si>
  <si>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</si>
  <si>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</si>
  <si>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</si>
  <si>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</si>
  <si>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</si>
  <si>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</si>
  <si>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</si>
  <si>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</si>
  <si>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</si>
  <si>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</si>
  <si>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</si>
  <si>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</si>
  <si>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</si>
  <si>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</si>
  <si>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</si>
  <si>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</si>
  <si>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</si>
  <si>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</si>
  <si>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</si>
  <si>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</si>
  <si>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</si>
  <si>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</si>
  <si>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</si>
  <si>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</si>
  <si>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</si>
  <si>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</si>
  <si>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</si>
  <si>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</si>
  <si>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</si>
  <si>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</si>
  <si>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</si>
  <si>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</si>
  <si>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</si>
  <si>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</si>
  <si>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</si>
  <si>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</si>
  <si>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</si>
  <si>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</si>
  <si>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</si>
  <si>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</si>
  <si>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</si>
  <si>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</si>
  <si>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</si>
  <si>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</si>
  <si>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</si>
  <si>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</si>
  <si>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</si>
  <si>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</si>
  <si>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</si>
  <si>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</si>
  <si>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</si>
  <si>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</si>
  <si>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</si>
  <si>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</si>
  <si>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</si>
  <si>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</si>
  <si>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</si>
  <si>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</si>
  <si>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</si>
  <si>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</si>
  <si>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</si>
  <si>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</si>
  <si>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</si>
  <si>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</si>
  <si>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</si>
  <si>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</si>
  <si>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</si>
  <si>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</si>
  <si>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</si>
  <si>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</si>
  <si>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</si>
  <si>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</si>
  <si>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</si>
  <si>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</si>
  <si>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</si>
  <si>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</si>
  <si>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</si>
  <si>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</si>
  <si>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</si>
  <si>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</si>
  <si>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</si>
  <si>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</si>
  <si>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</si>
  <si>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</si>
  <si>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</si>
  <si>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</si>
  <si>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</si>
  <si>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</si>
  <si>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</si>
  <si>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</si>
  <si>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</si>
  <si>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</si>
  <si>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</si>
  <si>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</si>
  <si>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</si>
  <si>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</si>
  <si>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</si>
  <si>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</si>
  <si>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</si>
  <si>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</si>
  <si>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</si>
  <si>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</si>
  <si>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</si>
  <si>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</si>
  <si>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</si>
  <si>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</si>
  <si>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</si>
  <si>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</si>
  <si>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</si>
  <si>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</si>
  <si>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</si>
  <si>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</si>
  <si>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</si>
  <si>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</si>
  <si>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</si>
  <si>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</si>
  <si>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</si>
  <si>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</si>
  <si>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</si>
  <si>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</si>
  <si>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</si>
  <si>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</si>
  <si>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</si>
  <si>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</si>
  <si>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</si>
  <si>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</si>
  <si>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</si>
  <si>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</si>
  <si>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</si>
  <si>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</si>
  <si>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</si>
  <si>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</si>
  <si>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</si>
  <si>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</si>
  <si>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</si>
  <si>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</si>
  <si>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</si>
  <si>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</si>
  <si>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</si>
  <si>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</si>
  <si>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</si>
  <si>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</si>
  <si>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</si>
  <si>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</si>
  <si>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</si>
  <si>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</si>
  <si>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</si>
  <si>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</si>
  <si>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</si>
  <si>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</si>
  <si>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</si>
  <si>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</si>
  <si>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</si>
  <si>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</si>
  <si>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</si>
  <si>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</si>
  <si>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</si>
  <si>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</si>
  <si>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</si>
  <si>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</si>
  <si>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</si>
  <si>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</si>
  <si>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</si>
  <si>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</si>
  <si>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</si>
  <si>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</si>
  <si>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</si>
  <si>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</si>
  <si>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</si>
  <si>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</si>
  <si>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</si>
  <si>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</si>
  <si>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</si>
  <si>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</si>
  <si>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</si>
  <si>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</si>
  <si>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</si>
  <si>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</si>
  <si>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</si>
  <si>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</si>
  <si>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</si>
  <si>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</si>
  <si>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</si>
  <si>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</si>
  <si>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</si>
  <si>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</si>
  <si>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</si>
  <si>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</si>
  <si>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</si>
  <si>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</si>
  <si>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</si>
  <si>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</si>
  <si>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</si>
  <si>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</si>
  <si>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</si>
  <si>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</si>
  <si>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</si>
  <si>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</si>
  <si>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</si>
  <si>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</si>
  <si>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</si>
  <si>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</si>
  <si>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</si>
  <si>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</si>
  <si>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</si>
  <si>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</si>
  <si>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</si>
  <si>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</si>
  <si>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</si>
  <si>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</si>
  <si>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</si>
  <si>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</si>
  <si>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</si>
  <si>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</si>
  <si>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</si>
  <si>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</si>
  <si>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</si>
  <si>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</si>
  <si>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</si>
  <si>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</si>
  <si>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</si>
  <si>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</si>
  <si>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</si>
  <si>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</si>
  <si>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</si>
  <si>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</si>
  <si>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</si>
  <si>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</si>
  <si>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</si>
  <si>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</si>
  <si>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</si>
  <si>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</si>
  <si>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</si>
  <si>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</si>
  <si>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</si>
  <si>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</si>
  <si>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</si>
  <si>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</si>
  <si>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</si>
  <si>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</si>
  <si>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</si>
  <si>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</si>
  <si>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</si>
  <si>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</si>
  <si>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</si>
  <si>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</si>
  <si>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</si>
  <si>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</si>
  <si>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</si>
  <si>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</si>
  <si>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</si>
  <si>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</si>
  <si>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</si>
  <si>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</si>
  <si>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</si>
  <si>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</si>
  <si>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</si>
  <si>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</si>
  <si>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</si>
  <si>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</si>
  <si>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</si>
  <si>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</si>
  <si>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</si>
  <si>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</si>
  <si>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</si>
  <si>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</si>
  <si>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</si>
  <si>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</si>
  <si>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</si>
  <si>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</si>
  <si>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</si>
  <si>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</si>
  <si>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</si>
  <si>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</si>
  <si>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</si>
  <si>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</si>
  <si>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</si>
  <si>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</si>
  <si>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</si>
  <si>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</si>
  <si>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</si>
  <si>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</si>
  <si>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</si>
  <si>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</si>
  <si>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</si>
  <si>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</si>
  <si>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</si>
  <si>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</si>
  <si>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</si>
  <si>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</si>
  <si>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</si>
  <si>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</si>
  <si>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</si>
  <si>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</si>
  <si>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</si>
  <si>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</si>
  <si>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</si>
  <si>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</si>
  <si>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</si>
  <si>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</si>
  <si>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</si>
  <si>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</si>
  <si>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</si>
  <si>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</si>
  <si>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</si>
  <si>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</si>
  <si>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</si>
  <si>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</si>
  <si>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</si>
  <si>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</si>
  <si>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</si>
  <si>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</si>
  <si>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</si>
  <si>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</si>
  <si>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</si>
  <si>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</si>
  <si>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</si>
  <si>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</si>
  <si>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</si>
  <si>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</si>
  <si>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</si>
  <si>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</si>
  <si>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</si>
  <si>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</si>
  <si>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</si>
  <si>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</si>
  <si>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</si>
  <si>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</si>
  <si>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</si>
  <si>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</si>
  <si>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</si>
  <si>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</si>
  <si>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</si>
  <si>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</si>
  <si>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</si>
  <si>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</si>
  <si>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</si>
  <si>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</si>
  <si>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</si>
  <si>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</si>
  <si>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</si>
  <si>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</si>
  <si>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</si>
  <si>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</si>
  <si>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</si>
  <si>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</si>
  <si>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</si>
  <si>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</si>
  <si>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</si>
  <si>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</si>
  <si>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</si>
  <si>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</si>
  <si>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</si>
  <si>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</si>
  <si>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</si>
  <si>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</si>
  <si>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</si>
  <si>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</si>
  <si>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</si>
  <si>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</si>
  <si>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</si>
  <si>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</si>
  <si>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</si>
  <si>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</si>
  <si>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</si>
  <si>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</si>
  <si>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</si>
  <si>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</si>
  <si>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</si>
  <si>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</si>
  <si>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</si>
  <si>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</si>
  <si>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</si>
  <si>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</si>
  <si>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</si>
  <si>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</si>
  <si>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</si>
  <si>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</si>
  <si>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</si>
  <si>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</si>
  <si>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</si>
  <si>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</si>
  <si>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</si>
  <si>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</si>
  <si>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</si>
  <si>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</si>
  <si>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</si>
  <si>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</si>
  <si>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</si>
  <si>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</si>
  <si>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</si>
  <si>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</si>
  <si>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</si>
  <si>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</si>
  <si>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</si>
  <si>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</si>
  <si>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</si>
  <si>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</si>
  <si>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</si>
  <si>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</si>
  <si>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</si>
  <si>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</si>
  <si>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</si>
  <si>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</si>
  <si>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</si>
  <si>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</si>
  <si>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</si>
  <si>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</si>
  <si>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</si>
  <si>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</si>
  <si>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</si>
  <si>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</si>
  <si>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</si>
  <si>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</si>
  <si>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</si>
  <si>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</si>
  <si>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</si>
  <si>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</si>
  <si>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</si>
  <si>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</si>
  <si>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</si>
  <si>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</si>
  <si>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</si>
  <si>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</si>
  <si>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</si>
  <si>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</si>
  <si>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</si>
  <si>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</si>
  <si>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</si>
  <si>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</si>
  <si>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</si>
  <si>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</si>
  <si>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</si>
  <si>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</si>
  <si>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</si>
  <si>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</si>
  <si>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</si>
  <si>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</si>
  <si>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</si>
  <si>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</si>
  <si>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</si>
  <si>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</si>
  <si>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</si>
  <si>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</si>
  <si>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</si>
  <si>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</si>
  <si>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</si>
  <si>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</si>
  <si>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</si>
  <si>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</si>
  <si>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</si>
  <si>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</si>
  <si>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</si>
  <si>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</si>
  <si>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</si>
  <si>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</si>
  <si>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</si>
  <si>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</si>
  <si>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</si>
  <si>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</si>
  <si>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</si>
  <si>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</si>
  <si>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</si>
  <si>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</si>
  <si>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</si>
  <si>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</si>
  <si>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</si>
  <si>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</si>
  <si>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</si>
  <si>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</si>
  <si>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</si>
  <si>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</si>
  <si>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</si>
  <si>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</si>
  <si>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</si>
  <si>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</si>
  <si>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</si>
  <si>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</si>
  <si>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</si>
  <si>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</si>
  <si>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</si>
  <si>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</si>
  <si>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</si>
  <si>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</si>
  <si>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</si>
  <si>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</si>
  <si>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</si>
  <si>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</si>
  <si>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</si>
  <si>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</si>
  <si>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</si>
  <si>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</si>
  <si>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</si>
  <si>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</si>
  <si>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</si>
  <si>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</si>
  <si>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</si>
  <si>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</si>
  <si>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</si>
  <si>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</si>
  <si>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</si>
  <si>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</si>
  <si>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</si>
  <si>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</si>
  <si>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</si>
  <si>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</si>
  <si>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</si>
  <si>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</si>
  <si>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</si>
  <si>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</si>
  <si>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</si>
  <si>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</si>
  <si>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</si>
  <si>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</si>
  <si>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</si>
  <si>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</si>
  <si>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</si>
  <si>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</si>
  <si>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</si>
  <si>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</si>
  <si>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</si>
  <si>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</si>
  <si>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</si>
  <si>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</si>
  <si>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</si>
  <si>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</si>
  <si>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</si>
  <si>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</si>
  <si>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</si>
  <si>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</si>
  <si>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</si>
  <si>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</si>
  <si>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</si>
  <si>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</si>
  <si>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</si>
  <si>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</si>
  <si>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</si>
  <si>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</si>
  <si>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</si>
  <si>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</si>
  <si>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</si>
  <si>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</si>
  <si>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</si>
  <si>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</si>
  <si>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</si>
  <si>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</si>
  <si>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</si>
  <si>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</si>
  <si>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</si>
  <si>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</si>
  <si>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</si>
  <si>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</si>
  <si>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</si>
  <si>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</si>
  <si>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</si>
  <si>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</si>
  <si>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</si>
  <si>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</si>
  <si>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</si>
  <si>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</si>
  <si>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</si>
  <si>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</si>
  <si>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</si>
  <si>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</si>
  <si>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</si>
  <si>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</si>
  <si>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</si>
  <si>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</si>
  <si>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</si>
  <si>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</si>
  <si>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</si>
  <si>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</si>
  <si>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</si>
  <si>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</si>
  <si>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</si>
  <si>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</si>
  <si>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</si>
  <si>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</si>
  <si>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</si>
  <si>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</si>
  <si>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</si>
  <si>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</si>
  <si>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</si>
  <si>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</si>
  <si>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</si>
  <si>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</si>
  <si>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</si>
  <si>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</si>
  <si>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</si>
  <si>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</si>
  <si>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</si>
  <si>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</si>
  <si>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</si>
  <si>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</si>
  <si>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</si>
  <si>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</si>
  <si>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</si>
  <si>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</si>
  <si>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</si>
  <si>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</si>
  <si>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</si>
  <si>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</si>
  <si>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</si>
  <si>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</si>
  <si>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</si>
  <si>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</si>
  <si>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</si>
  <si>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</si>
  <si>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</si>
  <si>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</si>
  <si>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</si>
  <si>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</si>
  <si>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</si>
  <si>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</si>
  <si>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</si>
  <si>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</si>
  <si>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</si>
  <si>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</si>
  <si>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</si>
  <si>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</si>
  <si>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</si>
  <si>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</si>
  <si>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</si>
  <si>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</si>
  <si>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</si>
  <si>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</si>
  <si>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</si>
  <si>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</si>
  <si>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</si>
  <si>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</si>
  <si>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</si>
  <si>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</si>
  <si>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</si>
  <si>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</si>
  <si>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</si>
  <si>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</si>
  <si>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</si>
  <si>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</si>
  <si>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</si>
  <si>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</si>
  <si>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</si>
  <si>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</si>
  <si>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</si>
  <si>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</si>
  <si>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</si>
  <si>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</si>
  <si>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</si>
  <si>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</si>
  <si>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</si>
  <si>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</si>
  <si>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</si>
  <si>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</si>
  <si>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</si>
  <si>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</si>
  <si>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</si>
  <si>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</si>
  <si>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</si>
  <si>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</si>
  <si>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</si>
  <si>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</si>
  <si>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</si>
  <si>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</si>
  <si>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</si>
  <si>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</si>
  <si>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</si>
  <si>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</si>
  <si>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</si>
  <si>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</si>
  <si>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</si>
  <si>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</si>
  <si>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</si>
  <si>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</si>
  <si>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</si>
  <si>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</si>
  <si>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</si>
  <si>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</si>
  <si>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</si>
  <si>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</si>
  <si>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</si>
  <si>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</si>
  <si>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</si>
  <si>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</si>
  <si>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</si>
  <si>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</si>
  <si>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</si>
  <si>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</si>
  <si>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</si>
  <si>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</si>
  <si>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</si>
  <si>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</si>
  <si>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</si>
  <si>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</si>
  <si>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</si>
  <si>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</si>
  <si>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</si>
  <si>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</si>
  <si>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</si>
  <si>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</si>
  <si>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</si>
  <si>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</si>
  <si>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</si>
  <si>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</si>
  <si>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</si>
  <si>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</si>
  <si>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</si>
  <si>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</si>
  <si>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</si>
  <si>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</si>
  <si>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</si>
  <si>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</si>
  <si>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</si>
  <si>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</si>
  <si>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</si>
  <si>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</si>
  <si>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</si>
  <si>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</si>
  <si>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</si>
  <si>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</si>
  <si>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</si>
  <si>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</si>
  <si>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</si>
  <si>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</si>
  <si>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</si>
  <si>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</si>
  <si>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</si>
  <si>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</si>
  <si>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</si>
  <si>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</si>
  <si>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</si>
  <si>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</si>
  <si>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</si>
  <si>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</si>
  <si>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</si>
  <si>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</si>
  <si>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</si>
  <si>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</si>
  <si>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</si>
  <si>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</si>
  <si>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</si>
  <si>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</si>
  <si>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</si>
  <si>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</si>
  <si>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</si>
  <si>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</si>
  <si>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</si>
  <si>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</si>
  <si>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</si>
  <si>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</si>
  <si>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</si>
  <si>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</si>
  <si>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</si>
  <si>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</si>
  <si>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</si>
  <si>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</si>
  <si>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</si>
  <si>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</si>
  <si>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</si>
  <si>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</si>
  <si>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</si>
  <si>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</si>
  <si>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</si>
  <si>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</si>
  <si>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</si>
  <si>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</si>
  <si>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</si>
  <si>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</si>
  <si>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</si>
  <si>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</si>
  <si>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</si>
  <si>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</si>
  <si>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</si>
  <si>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</si>
  <si>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</si>
  <si>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</si>
  <si>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</si>
  <si>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</si>
  <si>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</si>
  <si>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</si>
  <si>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</si>
  <si>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</si>
  <si>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</si>
  <si>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</si>
  <si>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</si>
  <si>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</si>
  <si>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</si>
  <si>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</si>
  <si>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</si>
  <si>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</si>
  <si>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</si>
  <si>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</si>
  <si>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</si>
  <si>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</si>
  <si>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</si>
  <si>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</si>
  <si>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</si>
  <si>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</si>
  <si>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</si>
  <si>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</si>
  <si>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</si>
  <si>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</si>
  <si>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</si>
  <si>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</si>
  <si>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</si>
  <si>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</si>
  <si>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</si>
  <si>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</si>
  <si>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</si>
  <si>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</si>
  <si>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</si>
  <si>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</si>
  <si>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</si>
  <si>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</si>
  <si>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</si>
  <si>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</si>
  <si>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</si>
  <si>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</si>
  <si>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</si>
  <si>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</si>
  <si>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</si>
  <si>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</si>
  <si>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</si>
  <si>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</si>
  <si>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</si>
  <si>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</si>
  <si>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</si>
  <si>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</si>
  <si>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</si>
  <si>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</si>
  <si>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</si>
  <si>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</si>
  <si>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</si>
  <si>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</si>
  <si>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</si>
  <si>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</si>
  <si>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</si>
  <si>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</si>
  <si>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</si>
  <si>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</si>
  <si>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</si>
  <si>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</si>
  <si>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</si>
  <si>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</si>
  <si>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</si>
  <si>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</si>
  <si>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</si>
  <si>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</si>
  <si>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</si>
  <si>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</si>
  <si>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</si>
  <si>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</si>
  <si>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</si>
  <si>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</si>
  <si>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</si>
  <si>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</si>
  <si>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</si>
  <si>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</si>
  <si>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</si>
  <si>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</si>
  <si>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</si>
  <si>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</si>
  <si>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</si>
  <si>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</si>
  <si>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</si>
  <si>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</si>
  <si>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</si>
  <si>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</si>
  <si>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</si>
  <si>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</si>
  <si>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</si>
  <si>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</si>
  <si>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</si>
  <si>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</si>
  <si>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</si>
  <si>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</si>
  <si>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</si>
  <si>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</si>
  <si>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</si>
  <si>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</si>
  <si>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</si>
  <si>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</si>
  <si>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</si>
  <si>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</si>
  <si>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</si>
  <si>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</si>
  <si>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</si>
  <si>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</si>
  <si>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</si>
  <si>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</si>
  <si>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</si>
  <si>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</si>
  <si>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</si>
  <si>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</si>
  <si>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</si>
  <si>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</si>
  <si>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</si>
  <si>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</si>
  <si>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</si>
  <si>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</si>
  <si>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</si>
  <si>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</si>
  <si>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</si>
  <si>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</si>
  <si>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</si>
  <si>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</si>
  <si>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</si>
  <si>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</si>
  <si>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</si>
  <si>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</si>
  <si>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</si>
  <si>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</si>
  <si>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</si>
  <si>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</si>
  <si>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</si>
  <si>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</si>
  <si>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</si>
  <si>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</si>
  <si>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</si>
  <si>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</si>
  <si>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</si>
  <si>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</si>
  <si>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</si>
  <si>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</si>
  <si>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</si>
  <si>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</si>
  <si>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</si>
  <si>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</si>
  <si>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</si>
  <si>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</si>
  <si>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</si>
  <si>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</si>
  <si>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</si>
  <si>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</si>
  <si>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</si>
  <si>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</si>
  <si>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</si>
  <si>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</si>
  <si>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</si>
  <si>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</si>
  <si>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</si>
  <si>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</si>
  <si>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</si>
  <si>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</si>
  <si>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</si>
  <si>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</si>
  <si>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</si>
  <si>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</si>
  <si>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</si>
  <si>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</si>
  <si>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</si>
  <si>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</si>
  <si>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</si>
  <si>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</si>
  <si>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</si>
  <si>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</si>
  <si>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</si>
  <si>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</si>
  <si>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</si>
  <si>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</si>
  <si>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</si>
  <si>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</si>
  <si>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</si>
  <si>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</si>
  <si>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</si>
  <si>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</si>
  <si>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</si>
  <si>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</si>
  <si>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</si>
  <si>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</si>
  <si>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</si>
  <si>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</si>
  <si>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</si>
  <si>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</si>
  <si>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</si>
  <si>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</si>
  <si>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</si>
  <si>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</si>
  <si>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</si>
  <si>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</si>
  <si>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</si>
  <si>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</si>
  <si>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</si>
  <si>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</si>
  <si>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</si>
  <si>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</si>
  <si>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</si>
  <si>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</si>
  <si>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</si>
  <si>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</si>
  <si>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</si>
  <si>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</si>
  <si>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</si>
  <si>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</si>
  <si>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</si>
  <si>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</si>
  <si>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</si>
  <si>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</si>
  <si>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</si>
  <si>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</si>
  <si>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</si>
  <si>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</si>
  <si>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</si>
  <si>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</si>
  <si>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</si>
  <si>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</si>
  <si>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</si>
  <si>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</si>
  <si>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</si>
  <si>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</si>
  <si>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</si>
  <si>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</si>
  <si>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</si>
  <si>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</si>
  <si>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</si>
  <si>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</si>
  <si>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</si>
  <si>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</si>
  <si>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</si>
  <si>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</si>
  <si>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</si>
  <si>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</si>
  <si>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</si>
  <si>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</si>
  <si>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</si>
  <si>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</si>
  <si>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</si>
  <si>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</si>
  <si>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</si>
  <si>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</si>
  <si>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</si>
  <si>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</si>
  <si>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</si>
  <si>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</si>
  <si>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</si>
  <si>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</si>
  <si>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</si>
  <si>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</si>
  <si>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</si>
  <si>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</si>
  <si>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</si>
  <si>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</si>
  <si>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</si>
  <si>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</si>
  <si>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</si>
  <si>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</si>
  <si>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</si>
  <si>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</si>
  <si>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</si>
  <si>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</si>
  <si>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</si>
  <si>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</si>
  <si>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</si>
  <si>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</si>
  <si>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</si>
  <si>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</si>
  <si>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</si>
  <si>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</si>
  <si>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</si>
  <si>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</si>
  <si>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</si>
  <si>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</si>
  <si>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</si>
  <si>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</si>
  <si>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</si>
  <si>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</si>
  <si>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</si>
  <si>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</si>
  <si>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</si>
  <si>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</si>
  <si>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</si>
  <si>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</si>
  <si>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</si>
  <si>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</si>
  <si>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</si>
  <si>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</si>
  <si>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</si>
  <si>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</si>
  <si>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</si>
  <si>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</si>
  <si>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</si>
  <si>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</si>
  <si>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</si>
  <si>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</si>
  <si>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</si>
  <si>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</si>
  <si>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</si>
  <si>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</si>
  <si>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</si>
  <si>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</si>
  <si>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</si>
  <si>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</si>
  <si>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</si>
  <si>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</si>
  <si>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</si>
  <si>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</si>
  <si>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</si>
  <si>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</si>
  <si>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</si>
  <si>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</si>
  <si>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</si>
  <si>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</si>
  <si>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</si>
  <si>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</si>
  <si>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</si>
  <si>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</si>
  <si>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</si>
  <si>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</si>
  <si>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</si>
  <si>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</si>
  <si>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</si>
  <si>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</si>
  <si>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</si>
  <si>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</si>
  <si>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</si>
  <si>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</si>
  <si>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</si>
  <si>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</si>
  <si>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</si>
  <si>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</si>
  <si>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</si>
  <si>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</si>
  <si>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</si>
  <si>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</si>
  <si>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</si>
  <si>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</si>
  <si>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</si>
  <si>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</si>
  <si>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</si>
  <si>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</si>
  <si>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</si>
  <si>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</si>
  <si>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</si>
  <si>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</si>
  <si>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</si>
  <si>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</si>
  <si>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</si>
  <si>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</si>
  <si>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</si>
  <si>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</si>
  <si>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</si>
  <si>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</si>
  <si>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</si>
  <si>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</si>
  <si>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</si>
  <si>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</si>
  <si>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</si>
  <si>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</si>
  <si>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</si>
  <si>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</si>
  <si>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</si>
  <si>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</si>
  <si>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</si>
  <si>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</si>
  <si>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</si>
  <si>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</si>
  <si>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</si>
  <si>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</si>
  <si>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</si>
  <si>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</si>
  <si>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</si>
  <si>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</si>
  <si>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</si>
  <si>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</si>
  <si>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</si>
  <si>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</si>
  <si>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</si>
  <si>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</si>
  <si>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</si>
  <si>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</si>
  <si>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</si>
  <si>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</si>
  <si>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</si>
  <si>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</si>
  <si>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</si>
  <si>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</si>
  <si>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</si>
  <si>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</si>
  <si>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</si>
  <si>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</si>
  <si>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</si>
  <si>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</si>
  <si>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</si>
  <si>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</si>
  <si>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</si>
  <si>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</si>
  <si>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</si>
  <si>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</si>
  <si>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</si>
  <si>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</si>
  <si>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</si>
  <si>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</si>
  <si>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</si>
  <si>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</si>
  <si>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</si>
  <si>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</si>
  <si>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</si>
  <si>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</si>
  <si>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</si>
  <si>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</si>
  <si>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</si>
  <si>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</si>
  <si>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</si>
  <si>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</si>
  <si>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</si>
  <si>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</si>
  <si>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</si>
  <si>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</si>
  <si>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</si>
  <si>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</si>
  <si>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</si>
  <si>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</si>
  <si>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</si>
  <si>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</si>
  <si>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</si>
  <si>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</si>
  <si>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</si>
  <si>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</si>
  <si>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</si>
  <si>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</si>
  <si>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</si>
  <si>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</si>
  <si>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</si>
  <si>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</si>
  <si>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</si>
  <si>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</si>
  <si>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</si>
  <si>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</si>
  <si>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</si>
  <si>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</si>
  <si>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</si>
  <si>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</si>
  <si>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</si>
  <si>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</si>
  <si>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</si>
  <si>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</si>
  <si>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</si>
  <si>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</si>
  <si>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</si>
  <si>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</si>
  <si>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</si>
  <si>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</si>
  <si>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</si>
  <si>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</si>
  <si>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</si>
  <si>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</si>
  <si>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</si>
  <si>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</si>
  <si>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</si>
  <si>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</si>
  <si>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</si>
  <si>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</si>
  <si>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</si>
  <si>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</si>
  <si>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</si>
  <si>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</si>
  <si>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</si>
  <si>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</si>
  <si>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</si>
  <si>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</si>
  <si>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</si>
  <si>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</si>
  <si>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</si>
  <si>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</si>
  <si>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</si>
  <si>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</si>
  <si>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</si>
  <si>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</si>
  <si>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</si>
  <si>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</si>
  <si>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</si>
  <si>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</si>
  <si>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</si>
  <si>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</si>
  <si>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</si>
  <si>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</si>
  <si>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</si>
  <si>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</si>
  <si>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</si>
  <si>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</si>
  <si>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</si>
  <si>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</si>
  <si>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</si>
  <si>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</si>
  <si>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</si>
  <si>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</si>
  <si>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</si>
  <si>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</si>
  <si>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</si>
  <si>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</si>
  <si>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</si>
  <si>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</si>
  <si>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</si>
  <si>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</si>
  <si>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</si>
  <si>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</si>
  <si>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</si>
  <si>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</si>
  <si>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</si>
  <si>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</si>
  <si>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</si>
  <si>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</si>
  <si>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</si>
  <si>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</si>
  <si>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</si>
  <si>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</si>
  <si>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</si>
  <si>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</si>
  <si>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</si>
  <si>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</si>
  <si>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</si>
  <si>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</si>
  <si>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</si>
  <si>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</si>
  <si>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</si>
  <si>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</si>
  <si>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</si>
  <si>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</si>
  <si>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</si>
  <si>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</si>
  <si>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</si>
  <si>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</si>
  <si>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</si>
  <si>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</si>
  <si>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</si>
  <si>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</si>
  <si>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</si>
  <si>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</si>
  <si>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</si>
  <si>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</si>
  <si>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</si>
  <si>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</si>
  <si>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</si>
  <si>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</si>
  <si>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</si>
  <si>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</si>
  <si>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</si>
  <si>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</si>
  <si>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</si>
  <si>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</si>
  <si>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</si>
  <si>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</si>
  <si>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</si>
  <si>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</si>
  <si>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</si>
  <si>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</si>
  <si>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</si>
  <si>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</si>
  <si>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</si>
  <si>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</si>
  <si>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</si>
  <si>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</si>
  <si>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</si>
  <si>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</si>
  <si>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</si>
  <si>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</si>
  <si>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</si>
  <si>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</si>
  <si>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</si>
  <si>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</si>
  <si>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</si>
  <si>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</si>
  <si>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</si>
  <si>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</si>
  <si>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</si>
  <si>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</si>
  <si>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</si>
  <si>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</si>
  <si>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</si>
  <si>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</si>
  <si>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</si>
  <si>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</si>
  <si>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</si>
  <si>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</si>
  <si>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</si>
  <si>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</si>
  <si>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</si>
  <si>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</si>
  <si>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</si>
  <si>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</si>
  <si>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</si>
  <si>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</si>
  <si>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</si>
  <si>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</si>
  <si>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</si>
  <si>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</si>
  <si>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</si>
  <si>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</si>
  <si>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</si>
  <si>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</si>
  <si>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</si>
  <si>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</si>
  <si>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</si>
  <si>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</si>
  <si>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</si>
  <si>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</si>
  <si>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</si>
  <si>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</si>
  <si>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</si>
  <si>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</si>
  <si>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</si>
  <si>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</si>
  <si>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</si>
  <si>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</si>
  <si>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</si>
  <si>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</si>
  <si>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</si>
  <si>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</si>
  <si>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</si>
  <si>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</si>
  <si>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</si>
  <si>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</si>
  <si>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</si>
  <si>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</si>
  <si>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</si>
  <si>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</si>
  <si>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</si>
  <si>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</si>
  <si>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</si>
  <si>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</si>
  <si>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</si>
  <si>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</si>
  <si>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</si>
  <si>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</si>
  <si>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</si>
  <si>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</si>
  <si>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</si>
  <si>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</si>
  <si>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</si>
  <si>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</si>
  <si>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</si>
  <si>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</si>
  <si>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</si>
  <si>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</si>
  <si>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</si>
  <si>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</si>
  <si>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</si>
  <si>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</si>
  <si>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</si>
  <si>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</si>
  <si>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</si>
  <si>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</si>
  <si>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</si>
  <si>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</si>
  <si>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</si>
  <si>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</si>
  <si>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</si>
  <si>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</si>
  <si>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</si>
  <si>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</si>
  <si>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</si>
  <si>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</si>
  <si>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</si>
  <si>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</si>
  <si>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</si>
  <si>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</si>
  <si>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</si>
  <si>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</si>
  <si>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</si>
  <si>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</si>
  <si>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</si>
  <si>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</si>
  <si>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</si>
  <si>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</si>
  <si>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</si>
  <si>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</si>
  <si>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</si>
  <si>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</si>
  <si>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</si>
  <si>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</si>
  <si>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</si>
  <si>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</si>
  <si>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</si>
  <si>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</si>
  <si>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</si>
  <si>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</si>
  <si>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</si>
  <si>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</si>
  <si>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</si>
  <si>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</si>
  <si>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</si>
  <si>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</si>
  <si>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</si>
  <si>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</si>
  <si>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</si>
  <si>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</si>
  <si>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</si>
  <si>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</si>
  <si>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</si>
  <si>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</si>
  <si>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</si>
  <si>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</si>
  <si>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</si>
  <si>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</si>
  <si>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</si>
  <si>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</si>
  <si>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</si>
  <si>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</si>
  <si>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</si>
  <si>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</si>
  <si>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</si>
  <si>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</si>
  <si>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</si>
  <si>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</si>
  <si>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</si>
  <si>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</si>
  <si>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</si>
  <si>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</si>
  <si>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</si>
  <si>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</si>
  <si>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</si>
  <si>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</si>
  <si>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</si>
  <si>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</si>
  <si>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</si>
  <si>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</si>
  <si>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</si>
  <si>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</si>
  <si>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</si>
  <si>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</si>
  <si>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</si>
  <si>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</si>
  <si>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</si>
  <si>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</si>
  <si>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</si>
  <si>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</si>
  <si>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</si>
  <si>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</si>
  <si>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</si>
  <si>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</si>
  <si>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</si>
  <si>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</si>
  <si>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</si>
  <si>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</si>
  <si>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</si>
  <si>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</si>
  <si>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</si>
  <si>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</si>
  <si>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</si>
  <si>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</si>
  <si>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</si>
  <si>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</si>
  <si>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</si>
  <si>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</si>
  <si>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</si>
  <si>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</si>
  <si>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</si>
  <si>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</si>
  <si>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</si>
  <si>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</si>
  <si>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</si>
  <si>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</si>
  <si>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</si>
  <si>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</si>
  <si>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</si>
  <si>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</si>
  <si>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</si>
  <si>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</si>
  <si>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</si>
  <si>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</si>
  <si>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</si>
  <si>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</si>
  <si>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</si>
  <si>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</si>
  <si>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</si>
  <si>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</si>
  <si>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</si>
  <si>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</si>
  <si>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</si>
  <si>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</si>
  <si>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</si>
  <si>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</si>
  <si>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</si>
  <si>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</si>
  <si>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</si>
  <si>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</si>
  <si>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</si>
  <si>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</si>
  <si>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</si>
  <si>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</si>
  <si>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</si>
  <si>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</si>
  <si>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</si>
  <si>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</si>
  <si>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</si>
  <si>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</si>
  <si>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</si>
  <si>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</si>
  <si>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</si>
  <si>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</si>
  <si>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</si>
  <si>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</si>
  <si>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</si>
  <si>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</si>
  <si>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</si>
  <si>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</si>
  <si>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</si>
  <si>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</si>
  <si>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</si>
  <si>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</si>
  <si>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</si>
  <si>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</si>
  <si>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</si>
  <si>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</si>
  <si>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</si>
  <si>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</si>
  <si>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</si>
  <si>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</si>
  <si>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</si>
  <si>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</si>
  <si>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</si>
  <si>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</si>
  <si>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</si>
  <si>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</si>
  <si>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</si>
  <si>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</si>
  <si>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</si>
  <si>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</si>
  <si>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</si>
  <si>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</si>
  <si>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</si>
  <si>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</si>
  <si>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</si>
  <si>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</si>
  <si>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</si>
  <si>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</si>
  <si>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</si>
  <si>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</si>
  <si>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</si>
  <si>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</si>
  <si>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</si>
  <si>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</si>
  <si>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</si>
  <si>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</si>
  <si>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</si>
  <si>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</si>
  <si>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</si>
  <si>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</si>
  <si>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</si>
  <si>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</si>
  <si>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</si>
  <si>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</si>
  <si>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</si>
  <si>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</si>
  <si>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</si>
  <si>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</si>
  <si>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</si>
  <si>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</si>
  <si>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</si>
  <si>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</si>
  <si>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</si>
  <si>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</si>
  <si>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</si>
  <si>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</si>
  <si>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</si>
  <si>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</si>
  <si>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</si>
  <si>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</si>
  <si>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</si>
  <si>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</si>
  <si>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</si>
  <si>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</si>
  <si>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</si>
  <si>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</si>
  <si>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</si>
  <si>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</si>
  <si>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</si>
  <si>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</si>
  <si>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</si>
  <si>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</si>
  <si>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</si>
  <si>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</si>
  <si>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</si>
  <si>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</si>
  <si>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</si>
  <si>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</si>
  <si>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</si>
  <si>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</si>
  <si>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</si>
  <si>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</si>
  <si>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</si>
  <si>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</si>
  <si>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</si>
  <si>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</si>
  <si>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</si>
  <si>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</si>
  <si>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</si>
  <si>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</si>
  <si>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</si>
  <si>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</si>
  <si>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</si>
  <si>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</si>
  <si>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</si>
  <si>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</si>
  <si>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</si>
  <si>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</si>
  <si>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</si>
  <si>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</si>
  <si>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</si>
  <si>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</si>
  <si>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</si>
  <si>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</si>
  <si>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</si>
  <si>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</si>
  <si>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</si>
  <si>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</si>
  <si>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</si>
  <si>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</si>
  <si>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</si>
  <si>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</si>
  <si>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</si>
  <si>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</si>
  <si>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</si>
  <si>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</si>
  <si>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</si>
  <si>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</si>
  <si>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</si>
  <si>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</si>
  <si>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</si>
  <si>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</si>
  <si>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</si>
  <si>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</si>
  <si>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</si>
  <si>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</si>
  <si>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</si>
  <si>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</si>
  <si>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</si>
  <si>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</si>
  <si>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</si>
  <si>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</si>
  <si>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</si>
  <si>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</si>
  <si>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</si>
  <si>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</si>
  <si>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</si>
  <si>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</si>
  <si>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</si>
  <si>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</si>
  <si>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</si>
  <si>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</si>
  <si>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</si>
  <si>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</si>
  <si>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</si>
  <si>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</si>
  <si>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</si>
  <si>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</si>
  <si>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</si>
  <si>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</si>
  <si>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</si>
  <si>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</si>
  <si>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</si>
  <si>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</si>
  <si>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</si>
  <si>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</si>
  <si>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</si>
  <si>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</si>
  <si>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</si>
  <si>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</si>
  <si>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</si>
  <si>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</si>
  <si>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</si>
  <si>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</si>
  <si>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</si>
  <si>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</si>
  <si>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</si>
  <si>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</si>
  <si>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</si>
  <si>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</si>
  <si>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</si>
  <si>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</si>
  <si>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</si>
  <si>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</si>
  <si>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</si>
  <si>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</si>
  <si>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</si>
  <si>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</si>
  <si>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</si>
  <si>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</si>
  <si>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</si>
  <si>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</si>
  <si>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</si>
  <si>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</si>
  <si>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</si>
  <si>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</si>
  <si>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</si>
  <si>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</si>
  <si>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</si>
  <si>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</si>
  <si>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</si>
  <si>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</si>
  <si>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</si>
  <si>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</si>
  <si>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</si>
  <si>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</si>
  <si>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</si>
  <si>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</si>
  <si>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</si>
  <si>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</si>
  <si>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</si>
  <si>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</si>
  <si>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</si>
  <si>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</si>
  <si>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</si>
  <si>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</si>
  <si>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</si>
  <si>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</si>
  <si>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</si>
  <si>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</si>
  <si>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</si>
  <si>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</si>
  <si>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</si>
  <si>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</si>
  <si>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</si>
  <si>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</si>
  <si>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</si>
  <si>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</si>
  <si>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</si>
  <si>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</si>
  <si>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</si>
  <si>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</si>
  <si>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</si>
  <si>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</si>
  <si>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</si>
  <si>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</si>
  <si>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</si>
  <si>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</si>
  <si>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</si>
  <si>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</si>
  <si>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</si>
  <si>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</si>
  <si>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</si>
  <si>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</si>
  <si>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</si>
  <si>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</si>
  <si>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</si>
  <si>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</si>
  <si>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</si>
  <si>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</si>
  <si>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</si>
  <si>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</si>
  <si>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</si>
  <si>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</si>
  <si>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</si>
  <si>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</si>
  <si>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</si>
  <si>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</si>
  <si>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</si>
  <si>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</si>
  <si>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</si>
  <si>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</si>
  <si>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</si>
  <si>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</si>
  <si>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</si>
  <si>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</si>
  <si>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</si>
  <si>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</si>
  <si>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</si>
  <si>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</si>
  <si>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</si>
  <si>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</si>
  <si>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</si>
  <si>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</si>
  <si>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</si>
  <si>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</si>
  <si>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</si>
  <si>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</si>
  <si>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</si>
  <si>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</si>
  <si>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</si>
  <si>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</si>
  <si>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</si>
  <si>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</si>
  <si>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</si>
  <si>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</si>
  <si>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</si>
  <si>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</si>
  <si>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</si>
  <si>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</si>
  <si>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</si>
  <si>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</si>
  <si>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</si>
  <si>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</si>
  <si>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</si>
  <si>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</si>
  <si>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</si>
  <si>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</si>
  <si>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</si>
  <si>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</si>
  <si>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</si>
  <si>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</si>
  <si>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</si>
  <si>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</si>
  <si>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</si>
  <si>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</si>
  <si>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</si>
  <si>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</si>
  <si>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</si>
  <si>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</si>
  <si>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</si>
  <si>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</si>
  <si>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</si>
  <si>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</si>
  <si>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</si>
  <si>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</si>
  <si>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</si>
  <si>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</si>
  <si>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</si>
  <si>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</si>
  <si>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</si>
  <si>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</si>
  <si>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</si>
  <si>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</si>
  <si>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</si>
  <si>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</si>
  <si>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</si>
  <si>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</si>
  <si>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</si>
  <si>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</si>
  <si>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</si>
  <si>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</si>
  <si>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</si>
  <si>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</si>
  <si>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</si>
  <si>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</si>
  <si>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</si>
  <si>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</si>
  <si>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</si>
  <si>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</si>
  <si>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</si>
  <si>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</si>
  <si>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</si>
  <si>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</si>
  <si>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</si>
  <si>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</si>
  <si>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</si>
  <si>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</si>
  <si>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</si>
  <si>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</si>
  <si>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</si>
  <si>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</si>
  <si>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</si>
  <si>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</si>
  <si>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</si>
  <si>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</si>
  <si>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</si>
  <si>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</si>
  <si>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</si>
  <si>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</si>
  <si>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</si>
  <si>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</si>
  <si>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</si>
  <si>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</si>
  <si>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</si>
  <si>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</si>
  <si>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</si>
  <si>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</si>
  <si>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</si>
  <si>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</si>
  <si>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</si>
  <si>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</si>
  <si>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</si>
  <si>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</si>
  <si>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</si>
  <si>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</si>
  <si>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</si>
  <si>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</si>
  <si>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</si>
  <si>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</si>
  <si>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</si>
  <si>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</si>
  <si>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</si>
  <si>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</si>
  <si>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</si>
  <si>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</si>
  <si>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</si>
  <si>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</si>
  <si>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</si>
  <si>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</si>
  <si>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</si>
  <si>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</si>
  <si>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</si>
  <si>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</si>
  <si>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</si>
  <si>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</si>
  <si>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</si>
  <si>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</si>
  <si>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</si>
  <si>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</si>
  <si>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</si>
  <si>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</si>
  <si>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</si>
  <si>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</si>
  <si>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</si>
  <si>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</si>
  <si>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</si>
  <si>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</si>
  <si>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</si>
  <si>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</si>
  <si>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</si>
  <si>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</si>
  <si>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</si>
  <si>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</si>
  <si>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</si>
  <si>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</si>
  <si>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</si>
  <si>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</si>
  <si>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</si>
  <si>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</si>
  <si>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</si>
  <si>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</si>
  <si>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</si>
  <si>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</si>
  <si>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</si>
  <si>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</si>
  <si>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</si>
  <si>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</si>
  <si>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</si>
  <si>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</si>
  <si>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</si>
  <si>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</si>
  <si>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</si>
  <si>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</si>
  <si>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</si>
  <si>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</si>
  <si>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</si>
  <si>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</si>
  <si>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</si>
  <si>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</si>
  <si>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</si>
  <si>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</si>
  <si>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</si>
  <si>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</si>
  <si>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</si>
  <si>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</si>
  <si>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</si>
  <si>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</si>
  <si>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</si>
  <si>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</si>
  <si>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</si>
  <si>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</si>
  <si>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</si>
  <si>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</si>
  <si>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</si>
  <si>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</si>
  <si>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</si>
  <si>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</si>
  <si>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</si>
  <si>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</si>
  <si>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</si>
  <si>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</si>
  <si>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</si>
  <si>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</si>
  <si>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</si>
  <si>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</si>
  <si>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</si>
  <si>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</si>
  <si>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</si>
  <si>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</si>
  <si>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</si>
  <si>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</si>
  <si>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</si>
  <si>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</si>
  <si>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</si>
  <si>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</si>
  <si>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</si>
  <si>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</si>
  <si>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</si>
  <si>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</si>
  <si>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</si>
  <si>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</si>
  <si>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</si>
  <si>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</si>
  <si>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</si>
  <si>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</si>
  <si>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</si>
  <si>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</si>
  <si>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</si>
  <si>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</si>
  <si>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</si>
  <si>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</si>
  <si>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</si>
  <si>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</si>
  <si>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</si>
  <si>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</si>
  <si>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</si>
  <si>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</si>
  <si>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</si>
  <si>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</si>
  <si>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</si>
  <si>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</si>
  <si>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</si>
  <si>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</si>
  <si>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</si>
  <si>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</si>
  <si>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</si>
  <si>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</si>
  <si>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</si>
  <si>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</si>
  <si>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</si>
  <si>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</si>
  <si>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</si>
  <si>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</si>
  <si>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</si>
  <si>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</si>
  <si>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</si>
  <si>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</si>
  <si>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</si>
  <si>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</si>
  <si>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</si>
  <si>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</si>
  <si>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</si>
  <si>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</si>
  <si>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</si>
  <si>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</si>
  <si>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</si>
  <si>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</si>
  <si>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</si>
  <si>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</si>
  <si>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</si>
  <si>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</si>
  <si>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</si>
  <si>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</si>
  <si>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</si>
  <si>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</si>
  <si>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</si>
  <si>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</si>
  <si>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</si>
  <si>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</si>
  <si>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</si>
  <si>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</si>
  <si>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</si>
  <si>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</si>
  <si>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</si>
  <si>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</si>
  <si>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</si>
  <si>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</si>
  <si>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</si>
  <si>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</si>
  <si>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</si>
  <si>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</si>
  <si>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</si>
  <si>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</si>
  <si>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</si>
  <si>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</si>
  <si>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</si>
  <si>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</si>
  <si>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</si>
  <si>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</si>
  <si>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</si>
  <si>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</si>
  <si>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</si>
  <si>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</si>
  <si>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</si>
  <si>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</si>
  <si>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</si>
  <si>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</si>
  <si>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</si>
  <si>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</si>
  <si>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</si>
  <si>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</si>
  <si>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</si>
  <si>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</si>
  <si>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</si>
  <si>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</si>
  <si>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</si>
  <si>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</si>
  <si>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</si>
  <si>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</si>
  <si>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</si>
  <si>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</si>
  <si>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</si>
  <si>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</si>
  <si>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</si>
  <si>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</si>
  <si>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</si>
  <si>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</si>
  <si>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</si>
  <si>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</si>
  <si>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</si>
  <si>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</si>
  <si>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</si>
  <si>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</si>
  <si>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</si>
  <si>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</si>
  <si>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</si>
  <si>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</si>
  <si>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</si>
  <si>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</si>
  <si>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</si>
  <si>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</si>
  <si>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</si>
  <si>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</si>
  <si>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</si>
  <si>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</si>
  <si>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</si>
  <si>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</si>
  <si>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</si>
  <si>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</si>
  <si>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</si>
  <si>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</si>
  <si>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</si>
  <si>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</si>
  <si>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</si>
  <si>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</si>
  <si>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</si>
  <si>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</si>
  <si>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</si>
  <si>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</si>
  <si>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</si>
  <si>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</si>
  <si>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</si>
  <si>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</si>
  <si>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</si>
  <si>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</si>
  <si>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</si>
  <si>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</si>
  <si>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</si>
  <si>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</si>
  <si>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</si>
  <si>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</si>
  <si>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</si>
  <si>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</si>
  <si>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</si>
  <si>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</si>
  <si>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</si>
  <si>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</si>
  <si>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</si>
  <si>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</si>
  <si>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</si>
  <si>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</si>
  <si>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</si>
  <si>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</si>
  <si>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</si>
  <si>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</si>
  <si>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</si>
  <si>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</si>
  <si>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</si>
  <si>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</si>
  <si>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</si>
  <si>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</si>
  <si>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</si>
  <si>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</si>
  <si>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</si>
  <si>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</si>
  <si>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</si>
  <si>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</si>
  <si>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</si>
  <si>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</si>
  <si>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</si>
  <si>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</si>
  <si>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</si>
  <si>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</si>
  <si>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</si>
  <si>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</si>
  <si>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</si>
  <si>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</si>
  <si>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</si>
  <si>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</si>
  <si>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</si>
  <si>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</si>
  <si>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</si>
  <si>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</si>
  <si>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</si>
  <si>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</si>
  <si>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</si>
  <si>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</si>
  <si>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</si>
  <si>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</si>
  <si>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</si>
  <si>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</si>
  <si>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</si>
  <si>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</si>
  <si>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</si>
  <si>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</si>
  <si>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</si>
  <si>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</si>
  <si>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</si>
  <si>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</si>
  <si>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</si>
  <si>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</si>
  <si>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</si>
  <si>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</si>
  <si>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</si>
  <si>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</si>
  <si>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</si>
  <si>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</si>
  <si>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</si>
  <si>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</si>
  <si>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</si>
  <si>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</si>
  <si>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</si>
  <si>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</si>
  <si>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</si>
  <si>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</si>
  <si>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</si>
  <si>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</si>
  <si>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</si>
  <si>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</si>
  <si>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</si>
  <si>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</si>
  <si>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</si>
  <si>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</si>
  <si>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</si>
  <si>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</si>
  <si>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</si>
  <si>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</si>
  <si>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</si>
  <si>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</si>
  <si>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</si>
  <si>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</si>
  <si>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</si>
  <si>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</si>
  <si>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</si>
  <si>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</si>
  <si>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</si>
  <si>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</si>
  <si>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</si>
  <si>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</si>
  <si>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</si>
  <si>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</si>
  <si>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</si>
  <si>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</si>
  <si>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</si>
  <si>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</si>
  <si>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</si>
  <si>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</si>
  <si>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</si>
  <si>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</si>
  <si>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</si>
  <si>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</si>
  <si>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</si>
  <si>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</si>
  <si>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</si>
  <si>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</si>
  <si>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</si>
  <si>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</si>
  <si>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</si>
  <si>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</si>
  <si>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</si>
  <si>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</si>
  <si>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</si>
  <si>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</si>
  <si>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</si>
  <si>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</si>
  <si>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</si>
  <si>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</si>
  <si>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</si>
  <si>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</si>
  <si>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</si>
  <si>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</si>
  <si>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</si>
  <si>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</si>
  <si>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</si>
  <si>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</si>
  <si>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</si>
  <si>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</si>
  <si>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</si>
  <si>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</si>
  <si>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</si>
  <si>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</si>
  <si>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</si>
  <si>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</si>
  <si>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</si>
  <si>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</si>
  <si>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</si>
  <si>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</si>
  <si>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</si>
  <si>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</si>
  <si>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</si>
  <si>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</si>
  <si>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</si>
  <si>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</si>
  <si>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</si>
  <si>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</si>
  <si>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</si>
  <si>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</si>
  <si>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</si>
  <si>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</si>
  <si>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</si>
  <si>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</si>
  <si>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</si>
  <si>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</si>
  <si>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</si>
  <si>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</si>
  <si>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</si>
  <si>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</si>
  <si>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</si>
  <si>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</si>
  <si>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</si>
  <si>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</si>
  <si>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</si>
  <si>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</si>
  <si>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</si>
  <si>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</si>
  <si>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</si>
  <si>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</si>
  <si>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</si>
  <si>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</si>
  <si>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</si>
  <si>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</si>
  <si>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</si>
  <si>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</si>
  <si>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</si>
  <si>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</si>
  <si>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</si>
  <si>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</si>
  <si>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</si>
  <si>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</si>
  <si>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</si>
  <si>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</si>
  <si>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</si>
  <si>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</si>
  <si>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</si>
  <si>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</si>
  <si>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</si>
  <si>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</si>
  <si>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</si>
  <si>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</si>
  <si>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</si>
  <si>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</si>
  <si>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</si>
  <si>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</si>
  <si>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</si>
  <si>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</si>
  <si>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</si>
  <si>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</si>
  <si>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</si>
  <si>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</si>
  <si>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</si>
  <si>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</si>
  <si>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</si>
  <si>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</si>
  <si>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</si>
  <si>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</si>
  <si>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</si>
  <si>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</si>
  <si>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</si>
  <si>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</si>
  <si>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</si>
  <si>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</si>
  <si>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</si>
  <si>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</si>
  <si>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</si>
  <si>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</si>
  <si>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</si>
  <si>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</si>
  <si>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</si>
  <si>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</si>
  <si>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</si>
  <si>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</si>
  <si>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</si>
  <si>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</si>
  <si>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</si>
  <si>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</si>
  <si>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</si>
  <si>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</si>
  <si>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</si>
  <si>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</si>
  <si>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</si>
  <si>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</si>
  <si>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</si>
  <si>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</si>
  <si>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</si>
  <si>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</si>
  <si>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</si>
  <si>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</si>
  <si>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</si>
  <si>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</si>
  <si>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</si>
  <si>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</si>
  <si>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</si>
  <si>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</si>
  <si>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</si>
  <si>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</si>
  <si>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</si>
  <si>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</si>
  <si>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</si>
  <si>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</si>
  <si>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</si>
  <si>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</si>
  <si>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</si>
  <si>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</si>
  <si>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</si>
  <si>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</si>
  <si>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</si>
  <si>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</si>
  <si>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</si>
  <si>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</si>
  <si>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</si>
  <si>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</si>
  <si>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</si>
  <si>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</si>
  <si>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</si>
  <si>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</si>
  <si>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</si>
  <si>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</si>
  <si>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</si>
  <si>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</si>
  <si>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</si>
  <si>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</si>
  <si>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</si>
  <si>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</si>
  <si>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</si>
  <si>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</si>
  <si>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</si>
  <si>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</si>
  <si>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</si>
  <si>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</si>
  <si>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</si>
  <si>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</si>
  <si>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</si>
  <si>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</si>
  <si>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</si>
  <si>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</si>
  <si>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</si>
  <si>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</si>
  <si>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</si>
  <si>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</si>
  <si>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</si>
  <si>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</si>
  <si>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</si>
  <si>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</si>
  <si>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</si>
  <si>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</si>
  <si>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</si>
  <si>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</si>
  <si>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</si>
  <si>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</si>
  <si>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</si>
  <si>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</si>
  <si>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</si>
  <si>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</si>
  <si>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</si>
  <si>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</si>
  <si>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</si>
  <si>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</si>
  <si>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</si>
  <si>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</si>
  <si>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</si>
  <si>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</si>
  <si>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</si>
  <si>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</si>
  <si>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</si>
  <si>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</si>
  <si>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</si>
  <si>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</si>
  <si>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</si>
  <si>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</si>
  <si>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</si>
  <si>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</si>
  <si>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</si>
  <si>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</si>
  <si>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</si>
  <si>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</si>
  <si>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</si>
  <si>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</si>
  <si>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</si>
  <si>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</si>
  <si>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</si>
  <si>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</si>
  <si>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</si>
  <si>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</si>
  <si>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</si>
  <si>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</si>
  <si>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</si>
  <si>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</si>
  <si>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</si>
  <si>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</si>
  <si>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</si>
  <si>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</si>
  <si>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</si>
  <si>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</si>
  <si>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</si>
  <si>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</si>
  <si>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</si>
  <si>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</si>
  <si>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</si>
  <si>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</si>
  <si>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</si>
  <si>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</si>
  <si>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</si>
  <si>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</si>
  <si>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</si>
  <si>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</si>
  <si>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</si>
  <si>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</si>
  <si>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</si>
  <si>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</si>
  <si>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</si>
  <si>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</si>
  <si>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</si>
  <si>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</si>
  <si>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</si>
  <si>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</si>
  <si>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</si>
  <si>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</si>
  <si>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</si>
  <si>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</si>
  <si>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</si>
  <si>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</si>
  <si>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</si>
  <si>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</si>
  <si>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</si>
  <si>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</si>
  <si>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</si>
  <si>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</si>
  <si>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</si>
  <si>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</si>
  <si>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</si>
  <si>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</si>
  <si>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</si>
  <si>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</si>
  <si>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</si>
  <si>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</si>
  <si>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</si>
  <si>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</si>
  <si>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</si>
  <si>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</si>
  <si>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</si>
  <si>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</si>
  <si>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</si>
  <si>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</si>
  <si>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</si>
  <si>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</si>
  <si>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</si>
  <si>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</si>
  <si>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</si>
  <si>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</si>
  <si>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</si>
  <si>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</si>
  <si>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</si>
  <si>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</si>
  <si>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</si>
  <si>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</si>
  <si>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</si>
  <si>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</si>
  <si>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</si>
  <si>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</si>
  <si>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</si>
  <si>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</si>
  <si>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</si>
  <si>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</si>
  <si>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</si>
  <si>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</si>
  <si>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</si>
  <si>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</si>
  <si>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</si>
  <si>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</si>
  <si>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</si>
  <si>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</si>
  <si>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</si>
  <si>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</si>
  <si>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</si>
  <si>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</si>
  <si>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</si>
  <si>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</si>
  <si>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</si>
  <si>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</si>
  <si>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</si>
  <si>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</si>
  <si>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</si>
  <si>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</si>
  <si>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</si>
  <si>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</si>
  <si>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</si>
  <si>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</si>
  <si>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</si>
  <si>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</si>
  <si>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</si>
  <si>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</si>
  <si>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</si>
  <si>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</si>
  <si>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</si>
  <si>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</si>
  <si>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</si>
  <si>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</si>
  <si>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</si>
  <si>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</si>
  <si>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</si>
  <si>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</si>
  <si>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</si>
  <si>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</si>
  <si>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</si>
  <si>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</si>
  <si>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</si>
  <si>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</si>
  <si>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</si>
  <si>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</si>
  <si>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</si>
  <si>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</si>
  <si>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</si>
  <si>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</si>
  <si>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</si>
  <si>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</si>
  <si>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</si>
  <si>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</si>
  <si>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</si>
  <si>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</si>
  <si>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</si>
  <si>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</si>
  <si>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</si>
  <si>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</si>
  <si>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</si>
  <si>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</si>
  <si>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</si>
  <si>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</si>
  <si>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</si>
  <si>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</si>
  <si>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</si>
  <si>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</si>
  <si>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</si>
  <si>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</si>
  <si>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</si>
  <si>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</si>
  <si>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</si>
  <si>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</si>
  <si>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</si>
  <si>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</si>
  <si>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</si>
  <si>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</si>
  <si>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</si>
  <si>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</si>
  <si>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</si>
  <si>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</si>
  <si>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</si>
  <si>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</si>
  <si>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</si>
  <si>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</si>
  <si>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</si>
  <si>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</si>
  <si>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</si>
  <si>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</si>
  <si>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</si>
  <si>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</si>
  <si>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</si>
  <si>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</si>
  <si>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</si>
  <si>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</si>
  <si>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</si>
  <si>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</si>
  <si>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</si>
  <si>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</si>
  <si>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</si>
  <si>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</si>
  <si>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</si>
  <si>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</si>
  <si>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</si>
  <si>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</si>
  <si>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</si>
  <si>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</si>
  <si>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</si>
  <si>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</si>
  <si>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</si>
  <si>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</si>
  <si>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</si>
  <si>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</si>
  <si>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</si>
  <si>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</si>
  <si>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</si>
  <si>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</si>
  <si>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</si>
  <si>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</si>
  <si>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</si>
  <si>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</si>
  <si>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</si>
  <si>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</si>
  <si>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</si>
  <si>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</si>
  <si>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</si>
  <si>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</si>
  <si>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</si>
  <si>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</si>
  <si>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</si>
  <si>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</si>
  <si>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</si>
  <si>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</si>
  <si>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</si>
  <si>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</si>
  <si>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</si>
  <si>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</si>
  <si>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</si>
  <si>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</si>
  <si>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</si>
  <si>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</si>
  <si>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</si>
  <si>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</si>
  <si>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</si>
  <si>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</si>
  <si>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</si>
  <si>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</si>
  <si>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</si>
  <si>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</si>
  <si>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</si>
  <si>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</si>
  <si>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</si>
  <si>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</si>
  <si>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</si>
  <si>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</si>
  <si>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</si>
  <si>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</si>
  <si>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</si>
  <si>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</si>
  <si>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</si>
  <si>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</si>
  <si>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</si>
  <si>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</si>
  <si>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</si>
  <si>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</si>
  <si>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</si>
  <si>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</si>
  <si>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</si>
  <si>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</si>
  <si>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</si>
  <si>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</si>
  <si>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</si>
  <si>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</si>
  <si>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</si>
  <si>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</si>
  <si>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</si>
  <si>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</si>
  <si>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</si>
  <si>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</si>
  <si>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</si>
  <si>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</si>
  <si>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</si>
  <si>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</si>
  <si>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</si>
  <si>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</si>
  <si>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</si>
  <si>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</si>
  <si>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</si>
  <si>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</si>
  <si>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</si>
  <si>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</si>
  <si>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</si>
  <si>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</si>
  <si>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</si>
  <si>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</si>
  <si>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</si>
  <si>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</si>
  <si>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</si>
  <si>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</si>
  <si>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</si>
  <si>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</si>
  <si>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</si>
  <si>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</si>
  <si>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</si>
  <si>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</si>
  <si>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</si>
  <si>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</si>
  <si>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</si>
  <si>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</si>
  <si>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</si>
  <si>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</si>
  <si>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</si>
  <si>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</si>
  <si>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</si>
  <si>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</si>
  <si>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</si>
  <si>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</si>
  <si>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</si>
  <si>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</si>
  <si>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</si>
  <si>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</si>
  <si>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</si>
  <si>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</si>
  <si>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</si>
  <si>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</si>
  <si>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</si>
  <si>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</si>
  <si>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</si>
  <si>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</si>
  <si>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</si>
  <si>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</si>
  <si>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</si>
  <si>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</si>
  <si>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</si>
  <si>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</si>
  <si>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</si>
  <si>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</si>
  <si>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</si>
  <si>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</si>
  <si>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</si>
  <si>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</si>
  <si>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</si>
  <si>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</si>
  <si>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</si>
  <si>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</si>
  <si>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</si>
  <si>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</si>
  <si>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</si>
  <si>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</si>
  <si>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</si>
  <si>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</si>
  <si>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</si>
  <si>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</si>
  <si>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</si>
  <si>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</si>
  <si>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</si>
  <si>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</si>
  <si>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</si>
  <si>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</si>
  <si>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</si>
  <si>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</si>
  <si>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</si>
  <si>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</si>
  <si>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</si>
  <si>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</si>
  <si>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</si>
  <si>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</si>
  <si>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</si>
  <si>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</si>
  <si>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</si>
  <si>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</si>
  <si>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</si>
  <si>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</si>
  <si>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</si>
  <si>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</si>
  <si>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</si>
  <si>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</si>
  <si>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</si>
  <si>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</si>
  <si>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</si>
  <si>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</si>
  <si>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</si>
  <si>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</si>
  <si>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</si>
  <si>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</si>
  <si>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</si>
  <si>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</si>
  <si>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</si>
  <si>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</si>
  <si>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</si>
  <si>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</si>
  <si>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</si>
  <si>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</si>
  <si>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</si>
  <si>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</si>
  <si>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</si>
  <si>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</si>
  <si>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</si>
  <si>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</si>
  <si>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</si>
  <si>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</si>
  <si>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</si>
  <si>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</si>
  <si>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</si>
  <si>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</si>
  <si>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</si>
  <si>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</si>
  <si>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</si>
  <si>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</si>
  <si>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</si>
  <si>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</si>
  <si>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</si>
  <si>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</si>
  <si>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</si>
  <si>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</si>
  <si>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</si>
  <si>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</si>
  <si>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</si>
  <si>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</si>
  <si>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</si>
  <si>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</si>
  <si>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</si>
  <si>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</si>
  <si>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</si>
  <si>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</si>
  <si>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</si>
  <si>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</si>
  <si>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</si>
  <si>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</si>
  <si>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</si>
  <si>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</si>
  <si>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</si>
  <si>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</si>
  <si>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</si>
  <si>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</si>
  <si>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</si>
  <si>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</si>
  <si>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</si>
  <si>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</si>
  <si>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</si>
  <si>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</si>
  <si>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</si>
  <si>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</si>
  <si>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</si>
  <si>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</si>
  <si>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</si>
  <si>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</si>
  <si>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</si>
  <si>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</si>
  <si>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</si>
  <si>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</si>
  <si>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</si>
  <si>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</si>
  <si>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</si>
  <si>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</si>
  <si>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</si>
  <si>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</si>
  <si>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</si>
  <si>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</si>
  <si>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</si>
  <si>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</si>
  <si>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</si>
  <si>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</si>
  <si>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</si>
  <si>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</si>
  <si>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</si>
  <si>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</si>
  <si>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</si>
  <si>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</si>
  <si>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</si>
  <si>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</si>
  <si>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</si>
  <si>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</si>
  <si>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</si>
  <si>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</si>
  <si>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</si>
  <si>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</si>
  <si>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</si>
  <si>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</si>
  <si>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</si>
  <si>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</si>
  <si>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</si>
  <si>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</si>
  <si>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</si>
  <si>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</si>
  <si>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</si>
  <si>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</si>
  <si>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</si>
  <si>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</si>
  <si>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</si>
  <si>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</si>
  <si>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</si>
  <si>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</si>
  <si>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</si>
  <si>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</si>
  <si>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</si>
  <si>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</si>
  <si>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</si>
  <si>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</si>
  <si>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</si>
  <si>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</si>
  <si>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</si>
  <si>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</si>
  <si>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</si>
  <si>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</si>
  <si>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</si>
  <si>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</si>
  <si>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</si>
  <si>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</si>
  <si>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</si>
  <si>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</si>
  <si>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</si>
  <si>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</si>
  <si>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</si>
  <si>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</si>
  <si>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</si>
  <si>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</si>
  <si>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</si>
  <si>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</si>
  <si>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</si>
  <si>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</si>
  <si>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</si>
  <si>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</si>
  <si>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</si>
  <si>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</si>
  <si>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</si>
  <si>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</si>
  <si>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</si>
  <si>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</si>
  <si>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</si>
  <si>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</si>
  <si>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</si>
  <si>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</si>
  <si>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</si>
  <si>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</si>
  <si>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</si>
  <si>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</si>
  <si>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</si>
  <si>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</si>
  <si>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</si>
  <si>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</si>
  <si>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</si>
  <si>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</si>
  <si>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</si>
  <si>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</si>
  <si>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</si>
  <si>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</si>
  <si>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</si>
  <si>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</si>
  <si>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</si>
  <si>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</si>
  <si>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</si>
  <si>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</si>
  <si>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</si>
  <si>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</si>
  <si>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</si>
  <si>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</si>
  <si>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</si>
  <si>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</si>
  <si>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</si>
  <si>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</si>
  <si>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</si>
  <si>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</si>
  <si>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</si>
  <si>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</si>
  <si>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</si>
  <si>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</si>
  <si>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</si>
  <si>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</si>
  <si>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</si>
  <si>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</si>
  <si>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</si>
  <si>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</si>
  <si>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</si>
  <si>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</si>
  <si>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</si>
  <si>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</si>
  <si>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</si>
  <si>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</si>
  <si>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</si>
  <si>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</si>
  <si>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</si>
  <si>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</si>
  <si>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</si>
  <si>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</si>
  <si>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</si>
  <si>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</si>
  <si>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</si>
  <si>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</si>
  <si>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</si>
  <si>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</si>
  <si>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</si>
  <si>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</si>
  <si>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</si>
  <si>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</si>
  <si>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</si>
  <si>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</si>
  <si>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</si>
  <si>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</si>
  <si>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</si>
  <si>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</si>
  <si>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</si>
  <si>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</si>
  <si>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</si>
  <si>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</si>
  <si>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</si>
  <si>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</si>
  <si>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</si>
  <si>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</si>
  <si>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</si>
  <si>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</si>
  <si>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</si>
  <si>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</si>
  <si>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</si>
  <si>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</si>
  <si>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</si>
  <si>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</si>
  <si>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</si>
  <si>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</si>
  <si>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</si>
  <si>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</si>
  <si>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</si>
  <si>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</si>
  <si>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</si>
  <si>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</si>
  <si>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</si>
  <si>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</si>
  <si>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</si>
  <si>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</si>
  <si>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</si>
  <si>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</si>
  <si>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</si>
  <si>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</si>
  <si>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</si>
  <si>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</si>
  <si>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</si>
  <si>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</si>
  <si>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</si>
  <si>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</si>
  <si>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</si>
  <si>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</si>
  <si>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</si>
  <si>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</si>
  <si>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</si>
  <si>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</si>
  <si>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</si>
  <si>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</si>
  <si>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</si>
  <si>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</si>
  <si>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</si>
  <si>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</si>
  <si>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</si>
  <si>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</si>
  <si>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</si>
  <si>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</si>
  <si>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</si>
  <si>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</si>
  <si>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</si>
  <si>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</si>
  <si>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</si>
  <si>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</si>
  <si>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</si>
  <si>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</si>
  <si>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</si>
  <si>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</si>
  <si>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</si>
  <si>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</si>
  <si>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</si>
  <si>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</si>
  <si>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</si>
  <si>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</si>
  <si>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</si>
  <si>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</si>
  <si>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</si>
  <si>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</si>
  <si>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</si>
  <si>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</si>
  <si>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</si>
  <si>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</si>
  <si>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</si>
  <si>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</si>
  <si>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</si>
  <si>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</si>
  <si>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</si>
  <si>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</si>
  <si>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</si>
  <si>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</si>
  <si>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</si>
  <si>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</si>
  <si>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</si>
  <si>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</si>
  <si>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</si>
  <si>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</si>
  <si>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</si>
  <si>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</si>
  <si>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</si>
  <si>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</si>
  <si>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</si>
  <si>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</si>
  <si>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</si>
  <si>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</si>
  <si>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</si>
  <si>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</si>
  <si>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</si>
  <si>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</si>
  <si>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</si>
  <si>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</si>
  <si>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</si>
  <si>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</si>
  <si>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</si>
  <si>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</si>
  <si>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</si>
  <si>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</si>
  <si>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</si>
  <si>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</si>
  <si>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</si>
  <si>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</si>
  <si>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</si>
  <si>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</si>
  <si>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</si>
  <si>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</si>
  <si>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</si>
  <si>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</si>
  <si>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</si>
  <si>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</si>
  <si>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</si>
  <si>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</si>
  <si>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</si>
  <si>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</si>
  <si>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</si>
  <si>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</si>
  <si>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</si>
  <si>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</si>
  <si>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</si>
  <si>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</si>
  <si>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</si>
  <si>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</si>
  <si>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</si>
  <si>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</si>
  <si>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</si>
  <si>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</si>
  <si>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</si>
  <si>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</si>
  <si>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</si>
  <si>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</si>
  <si>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</si>
  <si>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</si>
  <si>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</si>
  <si>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</si>
  <si>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</si>
  <si>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</si>
  <si>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</si>
  <si>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</si>
  <si>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</si>
  <si>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</si>
  <si>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</si>
  <si>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</si>
  <si>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</si>
  <si>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</si>
  <si>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</si>
  <si>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</si>
  <si>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</si>
  <si>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</si>
  <si>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</si>
  <si>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</si>
  <si>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</si>
  <si>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</si>
  <si>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</si>
  <si>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</si>
  <si>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</si>
  <si>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</si>
  <si>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</si>
  <si>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</si>
  <si>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</si>
  <si>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</si>
  <si>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</si>
  <si>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</si>
  <si>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</si>
  <si>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</si>
  <si>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</si>
  <si>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</si>
  <si>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</si>
  <si>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</si>
  <si>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</si>
  <si>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</si>
  <si>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</si>
  <si>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</si>
  <si>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</si>
  <si>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</si>
  <si>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</si>
  <si>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</si>
  <si>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</si>
  <si>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</si>
  <si>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</si>
  <si>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</si>
  <si>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</si>
  <si>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</si>
  <si>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</si>
  <si>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</si>
  <si>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</si>
  <si>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</si>
  <si>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</si>
  <si>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</si>
  <si>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</si>
  <si>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</si>
  <si>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</si>
  <si>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</si>
  <si>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</si>
  <si>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</si>
  <si>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</si>
  <si>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</si>
  <si>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</si>
  <si>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</si>
  <si>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</si>
  <si>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</si>
  <si>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</si>
  <si>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</si>
  <si>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</si>
  <si>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</si>
  <si>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</si>
  <si>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</si>
  <si>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</si>
  <si>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</si>
  <si>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</si>
  <si>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</si>
  <si>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</si>
  <si>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</si>
  <si>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</si>
  <si>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</si>
  <si>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</si>
  <si>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</si>
  <si>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</si>
  <si>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</si>
  <si>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</si>
  <si>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</si>
  <si>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</si>
  <si>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</si>
  <si>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</si>
  <si>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</si>
  <si>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</si>
  <si>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</si>
  <si>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</si>
  <si>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</si>
  <si>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</si>
  <si>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</si>
  <si>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</si>
  <si>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</si>
  <si>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</si>
  <si>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</si>
  <si>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</si>
  <si>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</si>
  <si>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</si>
  <si>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</si>
  <si>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</si>
  <si>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</si>
  <si>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</si>
  <si>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</si>
  <si>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</si>
  <si>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</si>
  <si>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</si>
  <si>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</si>
  <si>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</si>
  <si>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</si>
  <si>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</si>
  <si>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</si>
  <si>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</si>
  <si>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</si>
  <si>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</si>
  <si>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</si>
  <si>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</si>
  <si>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</si>
  <si>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</si>
  <si>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</si>
  <si>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</si>
  <si>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</si>
  <si>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</si>
  <si>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</si>
  <si>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</si>
  <si>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</si>
  <si>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</si>
  <si>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</si>
  <si>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</si>
  <si>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</si>
  <si>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</si>
  <si>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</si>
  <si>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</si>
  <si>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</si>
  <si>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</si>
  <si>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</si>
  <si>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</si>
  <si>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</si>
  <si>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</si>
  <si>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</si>
  <si>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</si>
  <si>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</si>
  <si>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</si>
  <si>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</si>
  <si>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</si>
  <si>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</si>
  <si>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</si>
  <si>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</si>
  <si>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</si>
  <si>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</si>
  <si>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</si>
  <si>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</si>
  <si>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</si>
  <si>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</si>
  <si>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</si>
  <si>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</si>
  <si>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</si>
  <si>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</si>
  <si>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</si>
  <si>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</si>
  <si>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</si>
  <si>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</si>
  <si>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</si>
  <si>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</si>
  <si>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</si>
  <si>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</si>
  <si>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</si>
  <si>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</si>
  <si>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</si>
  <si>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</si>
  <si>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</si>
  <si>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</si>
  <si>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</si>
  <si>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</si>
  <si>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</si>
  <si>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</si>
  <si>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</si>
  <si>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</si>
  <si>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</si>
  <si>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</si>
  <si>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</si>
  <si>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</si>
  <si>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</si>
  <si>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</si>
  <si>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</si>
  <si>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</si>
  <si>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</si>
  <si>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</si>
  <si>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</si>
  <si>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</si>
  <si>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</si>
  <si>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</si>
  <si>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</si>
  <si>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</si>
  <si>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</si>
  <si>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</si>
  <si>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</si>
  <si>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</si>
  <si>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</si>
  <si>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</si>
  <si>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</si>
  <si>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</si>
  <si>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</si>
  <si>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</si>
  <si>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</si>
  <si>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</si>
  <si>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</si>
  <si>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</si>
  <si>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</si>
  <si>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</si>
  <si>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</si>
  <si>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</si>
  <si>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</si>
  <si>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</si>
  <si>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</si>
  <si>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</si>
  <si>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</si>
  <si>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</si>
  <si>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</si>
  <si>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</si>
  <si>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</si>
  <si>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</si>
  <si>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</si>
  <si>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</si>
  <si>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</si>
  <si>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</si>
  <si>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</si>
  <si>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</si>
  <si>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</si>
  <si>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</si>
  <si>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</si>
  <si>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</si>
  <si>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</si>
  <si>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</si>
  <si>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</si>
  <si>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</si>
  <si>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</si>
  <si>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</si>
  <si>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</si>
  <si>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</si>
  <si>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</si>
  <si>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</si>
  <si>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</si>
  <si>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</si>
  <si>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</si>
  <si>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</si>
  <si>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</si>
  <si>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</si>
  <si>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</si>
  <si>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</si>
  <si>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</si>
  <si>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</si>
  <si>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</si>
  <si>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</si>
  <si>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</si>
  <si>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</si>
  <si>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</si>
  <si>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</si>
  <si>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</si>
  <si>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</si>
  <si>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</si>
  <si>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</si>
  <si>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</si>
  <si>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</si>
  <si>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</si>
  <si>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</si>
  <si>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</si>
  <si>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</si>
  <si>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</si>
  <si>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</si>
  <si>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</si>
  <si>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</si>
  <si>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</si>
  <si>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</si>
  <si>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</si>
  <si>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</si>
  <si>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</si>
  <si>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</si>
  <si>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</si>
  <si>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</si>
  <si>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</si>
  <si>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</si>
  <si>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</si>
  <si>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</si>
  <si>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</si>
  <si>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</si>
  <si>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</si>
  <si>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</si>
  <si>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</si>
  <si>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</si>
  <si>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</si>
  <si>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</si>
  <si>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</si>
  <si>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</si>
  <si>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</si>
  <si>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</si>
  <si>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</si>
  <si>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</si>
  <si>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</si>
  <si>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</si>
  <si>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</si>
  <si>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</si>
  <si>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</si>
  <si>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</si>
  <si>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</si>
  <si>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</si>
  <si>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</si>
  <si>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</si>
  <si>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</si>
  <si>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</si>
  <si>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</si>
  <si>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</si>
  <si>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</si>
  <si>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</si>
  <si>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</si>
  <si>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</si>
  <si>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</si>
  <si>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</si>
  <si>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</si>
  <si>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</si>
  <si>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</si>
  <si>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</si>
  <si>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</si>
  <si>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</si>
  <si>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</si>
  <si>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</si>
  <si>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</si>
  <si>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</si>
  <si>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</si>
  <si>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</si>
  <si>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</si>
  <si>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</si>
  <si>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</si>
  <si>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</si>
  <si>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</si>
  <si>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</si>
  <si>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</si>
  <si>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</si>
  <si>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</si>
  <si>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</si>
  <si>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</si>
  <si>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</si>
  <si>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</si>
  <si>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</si>
  <si>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</si>
  <si>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</si>
  <si>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</si>
  <si>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</si>
  <si>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</si>
  <si>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</si>
  <si>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</si>
  <si>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</si>
  <si>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</si>
  <si>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</si>
  <si>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</si>
  <si>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</si>
  <si>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</si>
  <si>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</si>
  <si>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</si>
  <si>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</si>
  <si>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</si>
  <si>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</si>
  <si>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</si>
  <si>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</si>
  <si>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</si>
  <si>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</si>
  <si>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</si>
  <si>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</si>
  <si>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</si>
  <si>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</si>
  <si>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</si>
  <si>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</si>
  <si>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</si>
  <si>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</si>
  <si>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</si>
  <si>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</si>
  <si>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</si>
  <si>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</si>
  <si>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</si>
  <si>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</si>
  <si>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</si>
  <si>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</si>
  <si>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</si>
  <si>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</si>
  <si>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</si>
  <si>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</si>
  <si>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</si>
  <si>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</si>
  <si>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</si>
  <si>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</si>
  <si>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</si>
  <si>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</si>
  <si>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</si>
  <si>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</si>
  <si>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</si>
  <si>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</si>
  <si>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</si>
  <si>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</si>
  <si>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</si>
  <si>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</si>
  <si>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</si>
  <si>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</si>
  <si>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</si>
  <si>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</si>
  <si>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</si>
  <si>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</si>
  <si>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</si>
  <si>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</si>
  <si>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</si>
  <si>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</si>
  <si>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</si>
  <si>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</si>
  <si>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</si>
  <si>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</si>
  <si>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</si>
  <si>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</si>
  <si>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</si>
  <si>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</si>
  <si>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</si>
  <si>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</si>
  <si>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</si>
  <si>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</si>
  <si>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</si>
  <si>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</si>
  <si>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</si>
  <si>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</si>
  <si>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</si>
  <si>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</si>
  <si>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</si>
  <si>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</si>
  <si>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</si>
  <si>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</si>
  <si>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</si>
  <si>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</si>
  <si>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</si>
  <si>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</si>
  <si>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</si>
  <si>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</si>
  <si>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</si>
  <si>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</si>
  <si>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</si>
  <si>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</si>
  <si>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</si>
  <si>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</si>
  <si>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</si>
  <si>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</si>
  <si>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</si>
  <si>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</si>
  <si>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</si>
  <si>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</si>
  <si>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</si>
  <si>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</si>
  <si>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</si>
  <si>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</si>
  <si>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</si>
  <si>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</si>
  <si>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</si>
  <si>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</si>
  <si>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</si>
  <si>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</si>
  <si>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</si>
  <si>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</si>
  <si>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</si>
  <si>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</si>
  <si>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</si>
  <si>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</si>
  <si>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</si>
  <si>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</si>
  <si>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</si>
  <si>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</si>
  <si>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</si>
  <si>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</si>
  <si>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</si>
  <si>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</si>
  <si>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</si>
  <si>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</si>
  <si>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</si>
  <si>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</si>
  <si>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</si>
  <si>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</si>
  <si>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</si>
  <si>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</si>
  <si>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</si>
  <si>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</si>
  <si>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</si>
  <si>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</si>
  <si>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</si>
  <si>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</si>
  <si>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</si>
  <si>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</si>
  <si>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</si>
  <si>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</si>
  <si>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</si>
  <si>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</si>
  <si>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</si>
  <si>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</si>
  <si>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</si>
  <si>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</si>
  <si>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</si>
  <si>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</si>
  <si>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</si>
  <si>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</si>
  <si>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</si>
  <si>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</si>
  <si>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</si>
  <si>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</si>
  <si>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</si>
  <si>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</si>
  <si>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</si>
  <si>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</si>
  <si>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</si>
  <si>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</si>
  <si>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</si>
  <si>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</si>
  <si>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</si>
  <si>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</si>
  <si>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</si>
  <si>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</si>
  <si>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</si>
  <si>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</si>
  <si>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</si>
  <si>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</si>
  <si>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</si>
  <si>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</si>
  <si>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</si>
  <si>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</si>
  <si>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</si>
  <si>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</si>
  <si>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</si>
  <si>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</si>
  <si>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</si>
  <si>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</si>
  <si>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</si>
  <si>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</si>
  <si>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</si>
  <si>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</si>
  <si>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</si>
  <si>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</si>
  <si>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</si>
  <si>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</si>
  <si>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</si>
  <si>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</si>
  <si>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</si>
  <si>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</si>
  <si>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</si>
  <si>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</si>
  <si>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</si>
  <si>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</si>
  <si>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</si>
  <si>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</si>
  <si>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</si>
  <si>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</si>
  <si>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</si>
  <si>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</si>
  <si>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</si>
  <si>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</si>
  <si>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</si>
  <si>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</si>
  <si>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</si>
  <si>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</si>
  <si>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</si>
  <si>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</si>
  <si>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</si>
  <si>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</si>
  <si>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</si>
  <si>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</si>
  <si>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</si>
  <si>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</si>
  <si>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</si>
  <si>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</si>
  <si>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</si>
  <si>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</si>
  <si>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</si>
  <si>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</si>
  <si>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</si>
  <si>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</si>
  <si>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</si>
  <si>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</si>
  <si>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</si>
  <si>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</si>
  <si>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</si>
  <si>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</si>
  <si>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</si>
  <si>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</si>
  <si>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</si>
  <si>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</si>
  <si>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</si>
  <si>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</si>
  <si>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</si>
  <si>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</si>
  <si>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</si>
  <si>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</si>
  <si>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</si>
  <si>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</si>
  <si>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</si>
  <si>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</si>
  <si>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</si>
  <si>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</si>
  <si>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</si>
  <si>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</si>
  <si>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</si>
  <si>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</si>
  <si>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</si>
  <si>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</si>
  <si>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</si>
  <si>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</si>
  <si>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</si>
  <si>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</si>
  <si>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</si>
  <si>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</si>
  <si>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</si>
  <si>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</si>
  <si>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</si>
  <si>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</si>
  <si>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</si>
  <si>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</si>
  <si>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</si>
  <si>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</si>
  <si>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</si>
  <si>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</si>
  <si>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</si>
  <si>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</si>
  <si>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</si>
  <si>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</si>
  <si>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</si>
  <si>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</si>
  <si>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</si>
  <si>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</si>
  <si>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</si>
  <si>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</si>
  <si>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</si>
  <si>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</si>
  <si>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</si>
  <si>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</si>
  <si>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</si>
  <si>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</si>
  <si>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</si>
  <si>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</si>
  <si>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</si>
  <si>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</si>
  <si>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</si>
  <si>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</si>
  <si>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</si>
  <si>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</si>
  <si>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</si>
  <si>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</si>
  <si>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</si>
  <si>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</si>
  <si>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</si>
  <si>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</si>
  <si>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</si>
  <si>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</si>
  <si>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</si>
  <si>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</si>
  <si>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</si>
  <si>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</si>
  <si>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</si>
  <si>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</si>
  <si>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</si>
  <si>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</si>
  <si>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</si>
  <si>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</si>
  <si>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</si>
  <si>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</si>
  <si>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</si>
  <si>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</si>
  <si>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</si>
  <si>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</si>
  <si>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</si>
  <si>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</si>
  <si>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</si>
  <si>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</si>
  <si>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</si>
  <si>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</si>
  <si>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</si>
  <si>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</si>
  <si>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</si>
  <si>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</si>
  <si>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</si>
  <si>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</si>
  <si>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</si>
  <si>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</si>
  <si>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</si>
  <si>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</si>
  <si>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</si>
  <si>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</si>
  <si>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</si>
  <si>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</si>
  <si>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</si>
  <si>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</si>
  <si>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</si>
  <si>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</si>
  <si>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</si>
  <si>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</si>
  <si>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</si>
  <si>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</si>
  <si>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</si>
  <si>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</si>
  <si>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</si>
  <si>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</si>
  <si>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</si>
  <si>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</si>
  <si>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</si>
  <si>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</si>
  <si>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</si>
  <si>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</si>
  <si>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</si>
  <si>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</si>
  <si>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</si>
  <si>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</si>
  <si>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</si>
  <si>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</si>
  <si>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</si>
  <si>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</si>
  <si>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</si>
  <si>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</si>
  <si>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</si>
  <si>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</si>
  <si>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</si>
  <si>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</si>
  <si>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</si>
  <si>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</si>
  <si>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</si>
  <si>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</si>
  <si>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</si>
  <si>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</si>
  <si>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</si>
  <si>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</si>
  <si>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</si>
  <si>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</si>
  <si>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</si>
  <si>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</si>
  <si>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</si>
  <si>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</si>
  <si>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</si>
  <si>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</si>
  <si>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</si>
  <si>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</si>
  <si>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</si>
  <si>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</si>
  <si>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</si>
  <si>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</si>
  <si>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</si>
  <si>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</si>
  <si>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</si>
  <si>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</si>
  <si>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</si>
  <si>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</si>
  <si>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</si>
  <si>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</si>
  <si>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</si>
  <si>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</si>
  <si>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</si>
  <si>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</si>
  <si>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</si>
  <si>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</si>
  <si>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</si>
  <si>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</si>
  <si>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</si>
  <si>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</si>
  <si>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</si>
  <si>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</si>
  <si>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</si>
  <si>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</si>
  <si>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</si>
  <si>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</si>
  <si>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</si>
  <si>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</si>
  <si>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</si>
  <si>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</si>
  <si>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</si>
  <si>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</si>
  <si>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</si>
  <si>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</si>
  <si>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</si>
  <si>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</si>
  <si>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</si>
  <si>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</si>
  <si>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</si>
  <si>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</si>
  <si>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</si>
  <si>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</si>
  <si>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</si>
  <si>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</si>
  <si>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</si>
  <si>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</si>
  <si>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</si>
  <si>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</si>
  <si>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</si>
  <si>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</si>
  <si>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</si>
  <si>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</si>
  <si>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</si>
  <si>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</si>
  <si>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</si>
  <si>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</si>
  <si>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</si>
  <si>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</si>
  <si>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</si>
  <si>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</si>
  <si>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</si>
  <si>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</si>
  <si>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</si>
  <si>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</si>
  <si>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</si>
  <si>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</si>
  <si>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</si>
  <si>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</si>
  <si>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</si>
  <si>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</si>
  <si>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</si>
  <si>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</si>
  <si>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</si>
  <si>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</si>
  <si>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</si>
  <si>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</si>
  <si>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</si>
  <si>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</si>
  <si>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</si>
  <si>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</si>
  <si>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</si>
  <si>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</si>
  <si>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</si>
  <si>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</si>
  <si>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</si>
  <si>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</si>
  <si>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</si>
  <si>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</si>
  <si>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</si>
  <si>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</si>
  <si>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</si>
  <si>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</si>
  <si>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</si>
  <si>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</si>
  <si>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</si>
  <si>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</si>
  <si>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</si>
  <si>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</si>
  <si>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</si>
  <si>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</si>
  <si>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</si>
  <si>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</si>
  <si>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</si>
  <si>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</si>
  <si>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</si>
  <si>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</si>
  <si>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</si>
  <si>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</si>
  <si>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</si>
  <si>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</si>
  <si>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</si>
  <si>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</si>
  <si>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</si>
  <si>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</si>
  <si>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</si>
  <si>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</si>
  <si>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</si>
  <si>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</si>
  <si>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</si>
  <si>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</si>
  <si>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</si>
  <si>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</si>
  <si>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</si>
  <si>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</si>
  <si>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</si>
  <si>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</si>
  <si>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</si>
  <si>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</si>
  <si>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</si>
  <si>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</si>
  <si>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</si>
  <si>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</si>
  <si>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</si>
  <si>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</si>
  <si>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</si>
  <si>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</si>
  <si>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</si>
  <si>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</si>
  <si>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</si>
  <si>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</si>
  <si>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</si>
  <si>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</si>
  <si>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</si>
  <si>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</si>
  <si>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</si>
  <si>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</si>
  <si>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</si>
  <si>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</si>
  <si>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</si>
  <si>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</si>
  <si>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</si>
  <si>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</si>
  <si>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</si>
  <si>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</si>
  <si>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</si>
  <si>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</si>
  <si>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</si>
  <si>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</si>
  <si>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</si>
  <si>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</si>
  <si>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</si>
  <si>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</si>
  <si>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</si>
  <si>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</si>
  <si>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</si>
  <si>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</si>
  <si>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</si>
  <si>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</si>
  <si>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</si>
  <si>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</si>
  <si>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</si>
  <si>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</si>
  <si>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</si>
  <si>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</si>
  <si>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</si>
  <si>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</si>
  <si>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</si>
  <si>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</si>
  <si>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</si>
  <si>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</si>
  <si>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</si>
  <si>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</si>
  <si>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</si>
  <si>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</si>
  <si>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</si>
  <si>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</si>
  <si>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</si>
  <si>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</si>
  <si>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</si>
  <si>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</si>
  <si>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</si>
  <si>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</si>
  <si>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</si>
  <si>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</si>
  <si>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</si>
  <si>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</si>
  <si>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</si>
  <si>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</si>
  <si>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</si>
  <si>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</si>
  <si>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</si>
  <si>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</si>
  <si>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</si>
  <si>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</si>
  <si>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</si>
  <si>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</si>
  <si>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</si>
  <si>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</si>
  <si>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</si>
  <si>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</si>
  <si>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</si>
  <si>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</si>
  <si>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</si>
  <si>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</si>
  <si>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</si>
  <si>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</si>
  <si>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</si>
  <si>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</si>
  <si>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</si>
  <si>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</si>
  <si>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</si>
  <si>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</si>
  <si>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</si>
  <si>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</si>
  <si>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</si>
  <si>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</si>
  <si>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</si>
  <si>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</si>
  <si>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</si>
  <si>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</si>
  <si>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</si>
  <si>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</si>
  <si>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</si>
  <si>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</si>
  <si>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</si>
  <si>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</si>
  <si>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</si>
  <si>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</si>
  <si>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</si>
  <si>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</si>
  <si>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</si>
  <si>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</si>
  <si>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</si>
  <si>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</si>
  <si>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</si>
  <si>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</si>
  <si>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</si>
  <si>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</si>
  <si>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</si>
  <si>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</si>
  <si>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</si>
  <si>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</si>
  <si>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</si>
  <si>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</si>
  <si>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</si>
  <si>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</si>
  <si>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</si>
  <si>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</si>
  <si>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</si>
  <si>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</si>
  <si>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</si>
  <si>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</si>
  <si>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</si>
  <si>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</si>
  <si>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</si>
  <si>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</si>
  <si>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</si>
  <si>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</si>
  <si>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</si>
  <si>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</si>
  <si>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</si>
  <si>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</si>
  <si>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</si>
  <si>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</si>
  <si>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</si>
  <si>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</si>
  <si>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</si>
  <si>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</si>
  <si>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</si>
  <si>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</si>
  <si>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</si>
  <si>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</si>
  <si>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</si>
  <si>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</si>
  <si>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</si>
  <si>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</si>
  <si>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</si>
  <si>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</si>
  <si>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</si>
  <si>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</si>
  <si>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</si>
  <si>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</si>
  <si>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</si>
  <si>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</si>
  <si>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</si>
  <si>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</si>
  <si>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</si>
  <si>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</si>
  <si>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</si>
  <si>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</si>
  <si>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</si>
  <si>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</si>
  <si>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</si>
  <si>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</si>
  <si>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</si>
  <si>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</si>
  <si>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</si>
  <si>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</si>
  <si>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</si>
  <si>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</si>
  <si>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</si>
  <si>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</si>
  <si>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</si>
  <si>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</si>
  <si>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</si>
  <si>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</si>
  <si>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</si>
  <si>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</si>
  <si>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</si>
  <si>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</si>
  <si>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</si>
  <si>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</si>
  <si>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</si>
  <si>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</si>
  <si>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</si>
  <si>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</si>
  <si>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</si>
  <si>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</si>
  <si>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</si>
  <si>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</si>
  <si>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</si>
  <si>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</si>
  <si>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</si>
  <si>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</si>
  <si>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</si>
  <si>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</si>
  <si>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</si>
  <si>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</si>
  <si>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</si>
  <si>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</si>
  <si>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</si>
  <si>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</si>
  <si>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</si>
  <si>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</si>
  <si>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</si>
  <si>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</si>
  <si>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</si>
  <si>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</si>
  <si>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</si>
  <si>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</si>
  <si>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</si>
  <si>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</si>
  <si>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</si>
  <si>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</si>
  <si>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</si>
  <si>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</si>
  <si>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</si>
  <si>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</si>
  <si>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</si>
  <si>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</si>
  <si>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</si>
  <si>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</si>
  <si>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</si>
  <si>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</si>
  <si>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</si>
  <si>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</si>
  <si>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</si>
  <si>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</si>
  <si>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</si>
  <si>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</si>
  <si>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</si>
  <si>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</si>
  <si>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</si>
  <si>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</si>
  <si>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</si>
  <si>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</si>
  <si>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</si>
  <si>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</si>
  <si>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</si>
  <si>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</si>
  <si>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</si>
  <si>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</si>
  <si>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</si>
  <si>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</si>
  <si>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</si>
  <si>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</si>
  <si>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</si>
  <si>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</si>
  <si>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</si>
  <si>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</si>
  <si>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</si>
  <si>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</si>
  <si>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</si>
  <si>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</si>
  <si>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</si>
  <si>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</si>
  <si>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</si>
  <si>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</si>
  <si>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</si>
  <si>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</si>
  <si>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</si>
  <si>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</si>
  <si>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</si>
  <si>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</si>
  <si>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</si>
  <si>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</si>
  <si>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</si>
  <si>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</si>
  <si>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</si>
  <si>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</si>
  <si>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</si>
  <si>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</si>
  <si>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</si>
  <si>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</si>
  <si>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</si>
  <si>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</si>
  <si>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</si>
  <si>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</si>
  <si>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</si>
  <si>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</si>
  <si>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</si>
  <si>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</si>
  <si>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</si>
  <si>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</si>
  <si>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</si>
  <si>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</si>
  <si>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</si>
  <si>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</si>
  <si>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</si>
  <si>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</si>
  <si>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</si>
  <si>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</si>
  <si>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</si>
  <si>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</si>
  <si>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</si>
  <si>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</si>
  <si>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</si>
  <si>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</si>
  <si>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</si>
  <si>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</si>
  <si>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</si>
  <si>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</si>
  <si>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</si>
  <si>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</si>
  <si>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</si>
  <si>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</si>
  <si>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</si>
  <si>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</si>
  <si>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</si>
  <si>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</si>
  <si>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</si>
  <si>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</si>
  <si>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</si>
  <si>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</si>
  <si>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</si>
  <si>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</si>
  <si>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</si>
  <si>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</si>
  <si>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</si>
  <si>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</si>
  <si>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</si>
  <si>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</si>
  <si>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</si>
  <si>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</si>
  <si>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</si>
  <si>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</si>
  <si>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</si>
  <si>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</si>
  <si>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</si>
  <si>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</si>
  <si>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</si>
  <si>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</si>
  <si>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</si>
  <si>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</si>
  <si>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</si>
  <si>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</si>
  <si>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</si>
  <si>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</si>
  <si>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</si>
  <si>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</si>
  <si>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</si>
  <si>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</si>
  <si>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</si>
  <si>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</si>
  <si>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</si>
  <si>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</si>
  <si>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</si>
  <si>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</si>
  <si>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</si>
  <si>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</si>
  <si>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</si>
  <si>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</si>
  <si>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</si>
  <si>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</si>
  <si>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</si>
  <si>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</si>
  <si>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</si>
  <si>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</si>
  <si>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</si>
  <si>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</si>
  <si>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</si>
  <si>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</si>
  <si>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</si>
  <si>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</si>
  <si>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</si>
  <si>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</si>
  <si>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</si>
  <si>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</si>
  <si>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</si>
  <si>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</si>
  <si>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</si>
  <si>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</si>
  <si>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</si>
  <si>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</si>
  <si>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</si>
  <si>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</si>
  <si>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</si>
  <si>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</si>
  <si>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</si>
  <si>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</si>
  <si>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</si>
  <si>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</si>
  <si>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</si>
  <si>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</si>
  <si>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</si>
  <si>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</si>
  <si>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</si>
  <si>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</si>
  <si>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</si>
  <si>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</si>
  <si>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</si>
  <si>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</si>
  <si>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</si>
  <si>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</si>
  <si>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</si>
  <si>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</si>
  <si>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</si>
  <si>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</si>
  <si>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</si>
  <si>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</si>
  <si>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</si>
  <si>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</si>
  <si>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</si>
  <si>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</si>
  <si>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</si>
  <si>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</si>
  <si>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</si>
  <si>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</si>
  <si>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</si>
  <si>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</si>
  <si>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</si>
  <si>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</si>
  <si>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</si>
  <si>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</si>
  <si>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</si>
  <si>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</si>
  <si>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</si>
  <si>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</si>
  <si>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</si>
  <si>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</si>
  <si>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</si>
  <si>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</si>
  <si>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</si>
  <si>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</si>
  <si>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</si>
  <si>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</si>
  <si>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</si>
  <si>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</si>
  <si>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</si>
  <si>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</si>
  <si>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</si>
  <si>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</si>
  <si>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</si>
  <si>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</si>
  <si>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</si>
  <si>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</si>
  <si>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</si>
  <si>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</si>
  <si>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</si>
  <si>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</si>
  <si>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</si>
  <si>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</si>
  <si>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</si>
  <si>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</si>
  <si>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</si>
  <si>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</si>
  <si>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</si>
  <si>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</si>
  <si>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</si>
  <si>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</si>
  <si>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</si>
  <si>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</si>
  <si>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</si>
  <si>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</si>
  <si>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</si>
  <si>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</si>
  <si>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</si>
  <si>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</si>
  <si>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</si>
  <si>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</si>
  <si>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</si>
  <si>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</si>
  <si>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</si>
  <si>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</si>
  <si>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</si>
  <si>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</si>
  <si>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</si>
  <si>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</si>
  <si>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</si>
  <si>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</si>
  <si>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</si>
  <si>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</si>
  <si>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</si>
  <si>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</si>
  <si>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</si>
  <si>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</si>
  <si>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</si>
  <si>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</si>
  <si>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</si>
  <si>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</si>
  <si>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</si>
  <si>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</si>
  <si>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</si>
  <si>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</si>
  <si>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</si>
  <si>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</si>
  <si>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</si>
  <si>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</si>
  <si>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</si>
  <si>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</si>
  <si>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</si>
  <si>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</si>
  <si>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</si>
  <si>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</si>
  <si>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</si>
  <si>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</si>
  <si>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</si>
  <si>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</si>
  <si>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</si>
  <si>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</si>
  <si>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</si>
  <si>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</si>
  <si>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</si>
  <si>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</si>
  <si>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</si>
  <si>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</si>
  <si>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</si>
  <si>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</si>
  <si>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</si>
  <si>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</si>
  <si>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</si>
  <si>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</si>
  <si>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</si>
  <si>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</si>
  <si>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</si>
  <si>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</si>
  <si>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</si>
  <si>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</si>
  <si>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</si>
  <si>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</si>
  <si>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</si>
  <si>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</si>
  <si>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</si>
  <si>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</si>
  <si>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</si>
  <si>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</si>
  <si>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</si>
  <si>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</si>
  <si>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</si>
  <si>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</si>
  <si>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</si>
  <si>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</si>
  <si>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</si>
  <si>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</si>
  <si>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</si>
  <si>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</si>
  <si>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</si>
  <si>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</si>
  <si>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</si>
  <si>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</si>
  <si>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</si>
  <si>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</si>
  <si>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</si>
  <si>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</si>
  <si>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</si>
  <si>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</si>
  <si>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</si>
  <si>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</si>
  <si>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</si>
  <si>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</si>
  <si>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</si>
  <si>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</si>
  <si>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</si>
  <si>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</si>
  <si>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</si>
  <si>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</si>
  <si>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</si>
  <si>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</si>
  <si>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</si>
  <si>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</si>
  <si>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</si>
  <si>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</si>
  <si>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</si>
  <si>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</si>
  <si>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</si>
  <si>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</si>
  <si>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</si>
  <si>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</si>
  <si>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</si>
  <si>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</si>
  <si>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</si>
  <si>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</si>
  <si>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</si>
  <si>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</si>
  <si>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</si>
  <si>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</si>
  <si>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</si>
  <si>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</si>
  <si>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</si>
  <si>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</si>
  <si>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</si>
  <si>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</si>
  <si>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</si>
  <si>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</si>
  <si>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</si>
  <si>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</si>
  <si>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</si>
  <si>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</si>
  <si>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</si>
  <si>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</si>
  <si>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</si>
  <si>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</si>
  <si>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</si>
  <si>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</si>
  <si>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</si>
  <si>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</si>
  <si>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</si>
  <si>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</si>
  <si>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</si>
  <si>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</si>
  <si>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</si>
  <si>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</si>
  <si>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</si>
  <si>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</si>
  <si>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</si>
  <si>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</si>
  <si>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</si>
  <si>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</si>
  <si>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</si>
  <si>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</si>
  <si>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</si>
  <si>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</si>
  <si>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</si>
  <si>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</si>
  <si>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</si>
  <si>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</si>
  <si>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</si>
  <si>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</si>
  <si>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</si>
  <si>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</si>
  <si>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</si>
  <si>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</si>
  <si>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</si>
  <si>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</si>
  <si>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</si>
  <si>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</si>
  <si>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</si>
  <si>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</si>
  <si>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</si>
  <si>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</si>
  <si>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</si>
  <si>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</si>
  <si>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</si>
  <si>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</si>
  <si>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</si>
  <si>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</si>
  <si>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</si>
  <si>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</si>
  <si>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</si>
  <si>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</si>
  <si>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</si>
  <si>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</si>
  <si>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</si>
  <si>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</si>
  <si>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</si>
  <si>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</si>
  <si>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</si>
  <si>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</si>
  <si>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</si>
  <si>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</si>
  <si>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</si>
  <si>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</si>
  <si>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</si>
  <si>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</si>
  <si>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</si>
  <si>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</si>
  <si>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</si>
  <si>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</si>
  <si>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</si>
  <si>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</si>
  <si>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</si>
  <si>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</si>
  <si>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</si>
  <si>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</si>
  <si>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</si>
  <si>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</si>
  <si>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</si>
  <si>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</si>
  <si>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</si>
  <si>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</si>
  <si>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</si>
  <si>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</si>
  <si>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</si>
  <si>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</si>
  <si>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</si>
  <si>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</si>
  <si>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</si>
  <si>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</si>
  <si>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</si>
  <si>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</si>
  <si>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</si>
  <si>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</si>
  <si>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</si>
  <si>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</si>
  <si>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</si>
  <si>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</si>
  <si>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</si>
  <si>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</si>
  <si>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</si>
  <si>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</si>
  <si>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</si>
  <si>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</si>
  <si>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</si>
  <si>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</si>
  <si>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</si>
  <si>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</si>
  <si>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</si>
  <si>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</si>
  <si>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</si>
  <si>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</si>
  <si>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</si>
  <si>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</si>
  <si>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</si>
  <si>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</si>
  <si>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</si>
  <si>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</si>
  <si>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</si>
  <si>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</si>
  <si>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</si>
  <si>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</si>
  <si>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</si>
  <si>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</si>
  <si>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</si>
  <si>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</si>
  <si>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</si>
  <si>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</si>
  <si>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</si>
  <si>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</si>
  <si>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</si>
  <si>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</si>
  <si>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</si>
  <si>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</si>
  <si>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</si>
  <si>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</si>
  <si>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</si>
  <si>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</si>
  <si>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</si>
  <si>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</si>
  <si>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</si>
  <si>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</si>
  <si>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</si>
  <si>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</si>
  <si>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</si>
  <si>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</si>
  <si>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</si>
  <si>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</si>
  <si>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</si>
  <si>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</si>
  <si>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</si>
  <si>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</si>
  <si>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</si>
  <si>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</si>
  <si>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</si>
  <si>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</si>
  <si>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</si>
  <si>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</si>
  <si>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</si>
  <si>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</si>
  <si>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</si>
  <si>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</si>
  <si>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</si>
  <si>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</si>
  <si>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</si>
  <si>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</si>
  <si>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</si>
  <si>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</si>
  <si>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</si>
  <si>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</si>
  <si>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</si>
  <si>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</si>
  <si>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</si>
  <si>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</si>
  <si>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</si>
  <si>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</si>
  <si>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</si>
  <si>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</si>
  <si>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</si>
  <si>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</si>
  <si>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</si>
  <si>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</si>
  <si>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</si>
  <si>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</si>
  <si>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</si>
  <si>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</si>
  <si>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</si>
  <si>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</si>
  <si>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</si>
  <si>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</si>
  <si>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</si>
  <si>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</si>
  <si>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</si>
  <si>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</si>
  <si>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</si>
  <si>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</si>
  <si>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</si>
  <si>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</si>
  <si>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</si>
  <si>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</si>
  <si>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</si>
  <si>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</si>
  <si>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</si>
  <si>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</si>
  <si>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</si>
  <si>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</si>
  <si>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</si>
  <si>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</si>
  <si>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</si>
  <si>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</si>
  <si>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</si>
  <si>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</si>
  <si>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</si>
  <si>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</si>
  <si>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</si>
  <si>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</si>
  <si>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</si>
  <si>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</si>
  <si>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</si>
  <si>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</si>
  <si>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</si>
  <si>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</si>
  <si>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</si>
  <si>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</si>
  <si>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</si>
  <si>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</si>
  <si>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</si>
  <si>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</si>
  <si>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</si>
  <si>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</si>
  <si>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</si>
  <si>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</si>
  <si>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</si>
  <si>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</si>
  <si>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</si>
  <si>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</si>
  <si>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</si>
  <si>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</si>
  <si>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</si>
  <si>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</si>
  <si>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</si>
  <si>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</si>
  <si>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</si>
  <si>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</si>
  <si>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</si>
  <si>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</si>
  <si>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</si>
  <si>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</si>
  <si>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</si>
  <si>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</si>
  <si>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</si>
  <si>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</si>
  <si>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</si>
  <si>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</si>
  <si>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</si>
  <si>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</si>
  <si>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</si>
  <si>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</si>
  <si>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</si>
  <si>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</si>
  <si>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</si>
  <si>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</si>
  <si>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</si>
  <si>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</si>
  <si>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</si>
  <si>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</si>
  <si>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</si>
  <si>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</si>
  <si>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</si>
  <si>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</si>
  <si>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</si>
  <si>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</si>
  <si>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</si>
  <si>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</si>
  <si>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</si>
  <si>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</si>
  <si>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</si>
  <si>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</si>
  <si>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</si>
  <si>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</si>
  <si>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</si>
  <si>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</si>
  <si>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</si>
  <si>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</si>
  <si>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</si>
  <si>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</si>
  <si>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</si>
  <si>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</si>
  <si>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</si>
  <si>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</si>
  <si>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</si>
  <si>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</si>
  <si>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</si>
  <si>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</si>
  <si>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</si>
  <si>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</si>
  <si>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</si>
  <si>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</si>
  <si>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</si>
  <si>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</si>
  <si>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</si>
  <si>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</si>
  <si>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</si>
  <si>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</si>
  <si>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</si>
  <si>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</si>
  <si>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</si>
  <si>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</si>
  <si>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</si>
  <si>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</si>
  <si>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</si>
  <si>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</si>
  <si>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</si>
  <si>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</si>
  <si>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</si>
  <si>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</si>
  <si>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</si>
  <si>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</si>
  <si>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</si>
  <si>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</si>
  <si>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</si>
  <si>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</si>
  <si>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</si>
  <si>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</si>
  <si>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</si>
  <si>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</si>
  <si>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</si>
  <si>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</si>
  <si>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</si>
  <si>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</si>
  <si>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</si>
  <si>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</si>
  <si>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</si>
  <si>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</si>
  <si>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</si>
  <si>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</si>
  <si>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</si>
  <si>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</si>
  <si>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</si>
  <si>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</si>
  <si>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</si>
  <si>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</si>
  <si>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</si>
  <si>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</si>
  <si>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</si>
  <si>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</si>
  <si>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</si>
  <si>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</si>
  <si>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</si>
  <si>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</si>
  <si>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</si>
  <si>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</si>
  <si>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</si>
  <si>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</si>
  <si>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</si>
  <si>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</si>
  <si>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</si>
  <si>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</si>
  <si>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</si>
  <si>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</si>
  <si>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</si>
  <si>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</si>
  <si>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</si>
  <si>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</si>
  <si>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</si>
  <si>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</si>
  <si>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</si>
  <si>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</si>
  <si>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</si>
  <si>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</si>
  <si>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</si>
  <si>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</si>
  <si>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</si>
  <si>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</si>
  <si>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</si>
  <si>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</si>
  <si>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</si>
  <si>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</si>
  <si>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</si>
  <si>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</si>
  <si>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</si>
  <si>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</si>
  <si>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</si>
  <si>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</si>
  <si>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</si>
  <si>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</si>
  <si>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</si>
  <si>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</si>
  <si>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</si>
  <si>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</si>
  <si>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</si>
  <si>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</si>
  <si>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</si>
  <si>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</si>
  <si>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</si>
  <si>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</si>
  <si>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</si>
  <si>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</si>
  <si>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</si>
  <si>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</si>
  <si>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</si>
  <si>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</si>
  <si>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</si>
  <si>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</si>
  <si>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</si>
  <si>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</si>
  <si>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</si>
  <si>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</si>
  <si>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</si>
  <si>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</si>
  <si>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</si>
  <si>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</si>
  <si>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</si>
  <si>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</si>
  <si>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</si>
  <si>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</si>
  <si>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</si>
  <si>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</si>
  <si>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</si>
  <si>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</si>
  <si>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</si>
  <si>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</si>
  <si>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</si>
  <si>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</si>
  <si>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</si>
  <si>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</si>
  <si>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</si>
  <si>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</si>
  <si>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</si>
  <si>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</si>
  <si>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</si>
  <si>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</si>
  <si>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</si>
  <si>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</si>
  <si>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</si>
  <si>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</si>
  <si>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</si>
  <si>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</si>
  <si>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</si>
  <si>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</si>
  <si>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</si>
  <si>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</si>
  <si>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</si>
  <si>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</si>
  <si>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</si>
  <si>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</si>
  <si>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</si>
  <si>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</si>
  <si>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</si>
  <si>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</si>
  <si>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</si>
  <si>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</si>
  <si>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</si>
  <si>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</si>
  <si>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</si>
  <si>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</si>
  <si>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</si>
  <si>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</si>
  <si>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</si>
  <si>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</si>
  <si>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</si>
  <si>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</si>
  <si>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</si>
  <si>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</si>
  <si>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</si>
  <si>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</si>
  <si>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</si>
  <si>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</si>
  <si>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</si>
  <si>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</si>
  <si>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</si>
  <si>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</si>
  <si>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</si>
  <si>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</si>
  <si>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</si>
  <si>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</si>
  <si>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</si>
  <si>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</si>
  <si>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</si>
  <si>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</si>
  <si>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</si>
  <si>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</si>
  <si>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</si>
  <si>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</si>
  <si>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</si>
  <si>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</si>
  <si>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</si>
  <si>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</si>
  <si>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</si>
  <si>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</si>
  <si>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</si>
  <si>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</si>
  <si>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</si>
  <si>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</si>
  <si>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</si>
  <si>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</si>
  <si>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</si>
  <si>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</si>
  <si>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</si>
  <si>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</si>
  <si>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</si>
  <si>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</si>
  <si>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</si>
  <si>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</si>
  <si>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</si>
  <si>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</si>
  <si>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</si>
  <si>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</si>
  <si>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</si>
  <si>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</si>
  <si>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</si>
  <si>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</si>
  <si>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</si>
  <si>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</si>
  <si>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</si>
  <si>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</si>
  <si>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</si>
  <si>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</si>
  <si>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</si>
  <si>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</si>
  <si>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</si>
  <si>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</si>
  <si>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</si>
  <si>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</si>
  <si>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</si>
  <si>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</si>
  <si>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</si>
  <si>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</si>
  <si>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</si>
  <si>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</si>
  <si>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</si>
  <si>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</si>
  <si>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</si>
  <si>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</si>
  <si>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</si>
  <si>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</si>
  <si>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</si>
  <si>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</si>
  <si>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</si>
  <si>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</si>
  <si>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</si>
  <si>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</si>
  <si>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</si>
  <si>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</si>
  <si>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</si>
  <si>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</si>
  <si>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</si>
  <si>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</si>
  <si>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</si>
  <si>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</si>
  <si>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</si>
  <si>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</si>
  <si>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</si>
  <si>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</si>
  <si>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</si>
  <si>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</si>
  <si>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</si>
  <si>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</si>
  <si>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</si>
  <si>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</si>
  <si>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</si>
  <si>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</si>
  <si>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</si>
  <si>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</si>
  <si>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</si>
  <si>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</si>
  <si>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</si>
  <si>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</si>
  <si>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</si>
  <si>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</si>
  <si>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</si>
  <si>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</si>
  <si>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</si>
  <si>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</si>
  <si>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</si>
  <si>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</si>
  <si>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</si>
  <si>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</si>
  <si>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</si>
  <si>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</si>
  <si>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</si>
  <si>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</si>
  <si>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</si>
  <si>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</si>
  <si>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</si>
  <si>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</si>
  <si>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</si>
  <si>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</si>
  <si>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</si>
  <si>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</si>
  <si>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</si>
  <si>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</si>
  <si>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</si>
  <si>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</si>
  <si>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</si>
  <si>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</si>
  <si>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</si>
  <si>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</si>
  <si>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</si>
  <si>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</si>
  <si>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</si>
  <si>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</si>
  <si>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</si>
  <si>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</si>
  <si>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</si>
  <si>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</si>
  <si>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</si>
  <si>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</si>
  <si>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</si>
  <si>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</si>
  <si>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</si>
  <si>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</si>
  <si>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</si>
  <si>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</si>
  <si>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</si>
  <si>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</si>
  <si>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</si>
  <si>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</si>
  <si>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</si>
  <si>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</si>
  <si>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</si>
  <si>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</si>
  <si>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</si>
  <si>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</si>
  <si>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</si>
  <si>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</si>
  <si>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</si>
  <si>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</si>
  <si>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</si>
  <si>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</si>
  <si>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</si>
  <si>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</si>
  <si>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</si>
  <si>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</si>
  <si>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</si>
  <si>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</si>
  <si>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</si>
  <si>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</si>
  <si>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</si>
  <si>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</si>
  <si>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</si>
  <si>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</si>
  <si>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</si>
  <si>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</si>
  <si>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</si>
  <si>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</si>
  <si>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</si>
  <si>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</si>
  <si>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</si>
  <si>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</si>
  <si>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</si>
  <si>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</si>
  <si>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</si>
  <si>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</si>
  <si>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</si>
  <si>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</si>
  <si>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</si>
  <si>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</si>
  <si>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</si>
  <si>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</si>
  <si>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</si>
  <si>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</si>
  <si>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</si>
  <si>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</si>
  <si>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</si>
  <si>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</si>
  <si>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</si>
  <si>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</si>
  <si>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</si>
  <si>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</si>
  <si>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</si>
  <si>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</si>
  <si>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</si>
  <si>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</si>
  <si>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</si>
  <si>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</si>
  <si>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</si>
  <si>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</si>
  <si>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</si>
  <si>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</si>
  <si>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</si>
  <si>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</si>
  <si>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</si>
  <si>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</si>
  <si>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</si>
  <si>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</si>
  <si>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</si>
  <si>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</si>
  <si>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</si>
  <si>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</si>
  <si>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</si>
  <si>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</si>
  <si>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</si>
  <si>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</si>
  <si>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</si>
  <si>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</si>
  <si>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</si>
  <si>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</si>
  <si>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</si>
  <si>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</si>
  <si>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</si>
  <si>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</si>
  <si>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</si>
  <si>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</si>
  <si>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</si>
  <si>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</si>
  <si>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</si>
  <si>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</si>
  <si>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</si>
  <si>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</si>
  <si>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</si>
  <si>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</si>
  <si>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</si>
  <si>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</si>
  <si>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</si>
  <si>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</si>
  <si>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</si>
  <si>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</si>
  <si>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</si>
  <si>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</si>
  <si>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</si>
  <si>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</si>
  <si>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</si>
  <si>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</si>
  <si>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</si>
  <si>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</si>
  <si>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</si>
  <si>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</si>
  <si>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</si>
  <si>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</si>
  <si>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</si>
  <si>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</si>
  <si>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</si>
  <si>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</si>
  <si>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</si>
  <si>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</si>
  <si>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</si>
  <si>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</si>
  <si>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</si>
  <si>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</si>
  <si>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</si>
  <si>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</si>
  <si>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</si>
  <si>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</si>
  <si>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</si>
  <si>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</si>
  <si>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</si>
  <si>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</si>
  <si>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</si>
  <si>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</si>
  <si>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</si>
  <si>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</si>
  <si>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</si>
  <si>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</si>
  <si>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</si>
  <si>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</si>
  <si>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</si>
  <si>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</si>
  <si>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</si>
  <si>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</si>
  <si>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</si>
  <si>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</si>
  <si>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</si>
  <si>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</si>
  <si>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</si>
  <si>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</si>
  <si>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</si>
  <si>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</si>
  <si>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</si>
  <si>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</si>
  <si>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</si>
  <si>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</si>
  <si>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</si>
  <si>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</si>
  <si>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</si>
  <si>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</si>
  <si>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</si>
  <si>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</si>
  <si>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</si>
  <si>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</si>
  <si>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</si>
  <si>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</si>
  <si>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</si>
  <si>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</si>
  <si>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</si>
  <si>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</si>
  <si>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</si>
  <si>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</si>
  <si>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</si>
  <si>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</si>
  <si>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</si>
  <si>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</si>
  <si>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</si>
  <si>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</si>
  <si>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</si>
  <si>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</si>
  <si>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</si>
  <si>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</si>
  <si>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</si>
  <si>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</si>
  <si>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</si>
  <si>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</si>
  <si>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</si>
  <si>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</si>
  <si>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</si>
  <si>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</si>
  <si>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</si>
  <si>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</si>
  <si>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</si>
  <si>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</si>
  <si>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</si>
  <si>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</si>
  <si>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</si>
  <si>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</si>
  <si>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</si>
  <si>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</si>
  <si>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</si>
  <si>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</si>
  <si>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</si>
  <si>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</si>
  <si>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</si>
  <si>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</si>
  <si>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</si>
  <si>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</si>
  <si>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</si>
  <si>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</si>
  <si>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</si>
  <si>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</si>
  <si>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</si>
  <si>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</si>
  <si>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</si>
  <si>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</si>
  <si>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</si>
  <si>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</si>
  <si>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</si>
  <si>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</si>
  <si>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</si>
  <si>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</si>
  <si>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</si>
  <si>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</si>
  <si>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</si>
  <si>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</si>
  <si>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</si>
  <si>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</si>
  <si>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</si>
  <si>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</si>
  <si>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</si>
  <si>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</si>
  <si>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</si>
  <si>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</si>
  <si>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</si>
  <si>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</si>
  <si>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</si>
  <si>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</si>
  <si>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</si>
  <si>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</si>
  <si>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</si>
  <si>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</si>
  <si>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</si>
  <si>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</si>
  <si>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</si>
  <si>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</si>
  <si>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</si>
  <si>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</si>
  <si>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</si>
  <si>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</si>
  <si>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</si>
  <si>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</si>
  <si>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</si>
  <si>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</si>
  <si>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</si>
  <si>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</si>
  <si>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</si>
  <si>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</si>
  <si>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</si>
  <si>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</si>
  <si>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</si>
  <si>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</si>
  <si>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</si>
  <si>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</si>
  <si>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</si>
  <si>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</si>
  <si>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</si>
  <si>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</si>
  <si>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</si>
  <si>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</si>
  <si>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</si>
  <si>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</si>
  <si>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</si>
  <si>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</si>
  <si>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</si>
  <si>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</si>
  <si>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</si>
  <si>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</si>
  <si>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</si>
  <si>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</si>
  <si>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</si>
  <si>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</si>
  <si>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</si>
  <si>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</si>
  <si>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</si>
  <si>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</si>
  <si>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</si>
  <si>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</si>
  <si>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</si>
  <si>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</si>
  <si>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</si>
  <si>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</si>
  <si>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</si>
  <si>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</si>
  <si>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</si>
  <si>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</si>
  <si>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</si>
  <si>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</si>
  <si>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</si>
  <si>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</si>
  <si>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</si>
  <si>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</si>
  <si>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</si>
  <si>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</si>
  <si>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</si>
  <si>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</si>
  <si>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</si>
  <si>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</si>
  <si>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</si>
  <si>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</si>
  <si>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</si>
  <si>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</si>
  <si>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</si>
  <si>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</si>
  <si>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</si>
  <si>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</si>
  <si>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</si>
  <si>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</si>
  <si>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</si>
  <si>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</si>
  <si>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</si>
  <si>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</si>
  <si>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</si>
  <si>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</si>
  <si>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</si>
  <si>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</si>
  <si>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</si>
  <si>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</si>
  <si>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</si>
  <si>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</si>
  <si>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</si>
  <si>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</si>
  <si>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</si>
  <si>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</si>
  <si>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</si>
  <si>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</si>
  <si>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</si>
  <si>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</si>
  <si>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</si>
  <si>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</si>
  <si>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</si>
  <si>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</si>
  <si>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</si>
  <si>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</si>
  <si>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</si>
  <si>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</si>
  <si>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</si>
  <si>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</si>
  <si>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</si>
  <si>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</si>
  <si>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</si>
  <si>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</si>
  <si>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</si>
  <si>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</si>
  <si>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</si>
  <si>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</si>
  <si>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</si>
  <si>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</si>
  <si>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</si>
  <si>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</si>
  <si>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</si>
  <si>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</si>
  <si>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</si>
  <si>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</si>
  <si>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</si>
  <si>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</si>
  <si>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</si>
  <si>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</si>
  <si>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</si>
  <si>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</si>
  <si>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</si>
  <si>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</si>
  <si>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</si>
  <si>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</si>
  <si>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</si>
  <si>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</si>
  <si>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</si>
  <si>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</si>
  <si>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</si>
  <si>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</si>
  <si>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</si>
  <si>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</si>
  <si>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</si>
  <si>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</si>
  <si>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</si>
  <si>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</si>
  <si>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</si>
  <si>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</si>
  <si>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</si>
  <si>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</si>
  <si>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</si>
  <si>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</si>
  <si>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</si>
  <si>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</si>
  <si>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</si>
  <si>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</si>
  <si>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</si>
  <si>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</si>
  <si>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</si>
  <si>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</si>
  <si>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</si>
  <si>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</si>
  <si>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</si>
  <si>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</si>
  <si>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</si>
  <si>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</si>
  <si>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</si>
  <si>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</si>
  <si>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</si>
  <si>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</si>
  <si>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</si>
  <si>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</si>
  <si>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</si>
  <si>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</si>
  <si>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</si>
  <si>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</si>
  <si>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</si>
  <si>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</si>
  <si>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</si>
  <si>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</si>
  <si>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</si>
  <si>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</si>
  <si>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</si>
  <si>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</si>
  <si>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</si>
  <si>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</si>
  <si>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</si>
  <si>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</si>
  <si>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</si>
  <si>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</si>
  <si>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</si>
  <si>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</si>
  <si>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</si>
  <si>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</si>
  <si>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</si>
  <si>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</si>
  <si>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</si>
  <si>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</si>
  <si>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</si>
  <si>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</si>
  <si>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</si>
  <si>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</si>
  <si>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</si>
  <si>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</si>
  <si>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</si>
  <si>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</si>
  <si>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</si>
  <si>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</si>
  <si>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</si>
  <si>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</si>
  <si>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</si>
  <si>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</si>
  <si>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</si>
  <si>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</si>
  <si>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</si>
  <si>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</si>
  <si>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</si>
  <si>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</si>
  <si>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</si>
  <si>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</si>
  <si>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</si>
  <si>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</si>
  <si>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</si>
  <si>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</si>
  <si>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</si>
  <si>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</si>
  <si>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</si>
  <si>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</si>
  <si>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</si>
  <si>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</si>
  <si>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</si>
  <si>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</si>
  <si>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</si>
  <si>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</si>
  <si>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</si>
  <si>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</si>
  <si>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</si>
  <si>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</si>
  <si>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</si>
  <si>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</si>
  <si>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</si>
  <si>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</si>
  <si>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</si>
  <si>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</si>
  <si>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</si>
  <si>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</si>
  <si>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</si>
  <si>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</si>
  <si>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</si>
  <si>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</si>
  <si>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</si>
  <si>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</si>
  <si>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</si>
  <si>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</si>
  <si>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</si>
  <si>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</si>
  <si>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</si>
  <si>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</si>
  <si>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</si>
  <si>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</si>
  <si>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</si>
  <si>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</si>
  <si>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</si>
  <si>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</si>
  <si>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</si>
  <si>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</si>
  <si>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</si>
  <si>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</si>
  <si>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</si>
  <si>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</si>
  <si>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</si>
  <si>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</si>
  <si>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</si>
  <si>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</si>
  <si>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</si>
  <si>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</si>
  <si>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</si>
  <si>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</si>
  <si>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</si>
  <si>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</si>
  <si>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</si>
  <si>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</si>
  <si>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</si>
  <si>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</si>
  <si>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</si>
  <si>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</si>
  <si>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</si>
  <si>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</si>
  <si>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</si>
  <si>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</si>
  <si>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</si>
  <si>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</si>
  <si>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</si>
  <si>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</si>
  <si>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</si>
  <si>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</si>
  <si>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</si>
  <si>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</si>
  <si>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</si>
  <si>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</si>
  <si>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</si>
  <si>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</si>
  <si>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</si>
  <si>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</si>
  <si>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</si>
  <si>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</si>
  <si>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</si>
  <si>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</si>
  <si>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</si>
  <si>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</si>
  <si>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</si>
  <si>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</si>
  <si>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</si>
  <si>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</si>
  <si>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</si>
  <si>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</si>
  <si>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</si>
  <si>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</si>
  <si>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</si>
  <si>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</si>
  <si>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</si>
  <si>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</si>
  <si>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</si>
  <si>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</si>
  <si>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</si>
  <si>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</si>
  <si>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</si>
  <si>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</si>
  <si>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</si>
  <si>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</si>
  <si>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</si>
  <si>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</si>
  <si>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</si>
  <si>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</si>
  <si>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</si>
  <si>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</si>
  <si>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</si>
  <si>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</si>
  <si>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</si>
  <si>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</si>
  <si>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</si>
  <si>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</si>
  <si>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</si>
  <si>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</si>
  <si>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</si>
  <si>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</si>
  <si>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</si>
  <si>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</si>
  <si>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</si>
  <si>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</si>
  <si>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</si>
  <si>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</si>
  <si>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</si>
  <si>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</si>
  <si>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</si>
  <si>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</si>
  <si>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</si>
  <si>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</si>
  <si>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</si>
  <si>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</si>
  <si>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</si>
  <si>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</si>
  <si>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</si>
  <si>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</si>
  <si>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</si>
  <si>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</si>
  <si>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</si>
  <si>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</si>
  <si>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</si>
  <si>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</si>
  <si>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</si>
  <si>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</si>
  <si>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</si>
  <si>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</si>
  <si>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</si>
  <si>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</si>
  <si>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</si>
  <si>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</si>
  <si>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</si>
  <si>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</si>
  <si>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</si>
  <si>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</si>
  <si>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</si>
  <si>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</si>
  <si>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</si>
  <si>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</si>
  <si>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</si>
  <si>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</si>
  <si>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</si>
  <si>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</si>
  <si>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</si>
  <si>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</si>
  <si>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</si>
  <si>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</si>
  <si>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</si>
  <si>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</si>
  <si>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</si>
  <si>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</si>
  <si>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</si>
  <si>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</si>
  <si>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</si>
  <si>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</si>
  <si>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</si>
  <si>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</si>
  <si>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</si>
  <si>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</si>
  <si>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</si>
  <si>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</si>
  <si>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</si>
  <si>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</si>
  <si>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</si>
  <si>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</si>
  <si>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</si>
  <si>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</si>
  <si>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</si>
  <si>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</si>
  <si>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</si>
  <si>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</si>
  <si>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</si>
  <si>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</si>
  <si>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</si>
  <si>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</si>
  <si>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</si>
  <si>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</si>
  <si>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</si>
  <si>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</si>
  <si>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</si>
  <si>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</si>
  <si>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</si>
  <si>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</si>
  <si>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</si>
  <si>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</si>
  <si>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</si>
  <si>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</si>
  <si>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</si>
  <si>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</si>
  <si>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</si>
  <si>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</si>
  <si>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</si>
  <si>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</si>
  <si>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</si>
  <si>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</si>
  <si>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</si>
  <si>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</si>
  <si>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</si>
  <si>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</si>
  <si>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</si>
  <si>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</si>
  <si>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</si>
  <si>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</si>
  <si>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</si>
  <si>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</si>
  <si>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</si>
  <si>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</si>
  <si>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</si>
  <si>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</si>
  <si>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</si>
  <si>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</si>
  <si>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</si>
  <si>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</si>
  <si>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</si>
  <si>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</si>
  <si>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</si>
  <si>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</si>
  <si>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</si>
  <si>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</si>
  <si>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</si>
  <si>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</si>
  <si>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</si>
  <si>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</si>
  <si>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</si>
  <si>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</si>
  <si>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</si>
  <si>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</si>
  <si>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</si>
  <si>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</si>
  <si>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</si>
  <si>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</si>
  <si>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</si>
  <si>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</si>
  <si>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</si>
  <si>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</si>
  <si>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</si>
  <si>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</si>
  <si>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</si>
  <si>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</si>
  <si>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</si>
  <si>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</si>
  <si>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</si>
  <si>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</si>
  <si>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</si>
  <si>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</si>
  <si>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</si>
  <si>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</si>
  <si>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</si>
  <si>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</si>
  <si>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</si>
  <si>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</si>
  <si>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</si>
  <si>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</si>
  <si>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</si>
  <si>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</si>
  <si>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</si>
  <si>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</si>
  <si>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</si>
  <si>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</si>
  <si>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</si>
  <si>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</si>
  <si>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</si>
  <si>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</si>
  <si>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</si>
  <si>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</si>
  <si>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</si>
  <si>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</si>
  <si>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</si>
  <si>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</si>
  <si>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</si>
  <si>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</si>
  <si>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</si>
  <si>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</si>
  <si>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</si>
  <si>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</si>
  <si>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</si>
  <si>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</si>
  <si>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</si>
  <si>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</si>
  <si>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</si>
  <si>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</si>
  <si>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</si>
  <si>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</si>
  <si>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</si>
  <si>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</si>
  <si>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</si>
  <si>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</si>
  <si>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</si>
  <si>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</si>
  <si>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</si>
  <si>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</si>
  <si>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</si>
  <si>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</si>
  <si>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</si>
  <si>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</si>
  <si>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</si>
  <si>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</si>
  <si>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</si>
  <si>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</si>
  <si>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</si>
  <si>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</si>
  <si>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</si>
  <si>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</si>
  <si>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</si>
  <si>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</si>
  <si>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</si>
  <si>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</si>
  <si>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</si>
  <si>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</si>
  <si>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</si>
  <si>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</si>
  <si>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</si>
  <si>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</si>
  <si>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</si>
  <si>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</si>
  <si>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</si>
  <si>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</si>
  <si>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</si>
  <si>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</si>
  <si>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</si>
  <si>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</si>
  <si>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</si>
  <si>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</si>
  <si>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</si>
  <si>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</si>
  <si>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</si>
  <si>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</si>
  <si>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</si>
  <si>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</si>
  <si>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</si>
  <si>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</si>
  <si>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</si>
  <si>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</si>
  <si>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</si>
  <si>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</si>
  <si>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</si>
  <si>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</si>
  <si>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</si>
  <si>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</si>
  <si>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</si>
  <si>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</si>
  <si>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</si>
  <si>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</si>
  <si>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</si>
  <si>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</si>
  <si>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</si>
  <si>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</si>
  <si>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</si>
  <si>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</si>
  <si>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</si>
  <si>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</si>
  <si>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</si>
  <si>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</si>
  <si>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</si>
  <si>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</si>
  <si>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</si>
  <si>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</si>
  <si>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</si>
  <si>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</si>
  <si>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</si>
  <si>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</si>
  <si>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</si>
  <si>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</si>
  <si>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</si>
  <si>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</si>
  <si>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</si>
  <si>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</si>
  <si>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</si>
  <si>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</si>
  <si>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</si>
  <si>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</si>
  <si>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</si>
  <si>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</si>
  <si>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</si>
  <si>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</si>
  <si>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</si>
  <si>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</si>
  <si>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</si>
  <si>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</si>
  <si>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</si>
  <si>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</si>
  <si>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</si>
  <si>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</si>
  <si>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</si>
  <si>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</si>
  <si>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</si>
  <si>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</si>
  <si>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</si>
  <si>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</si>
  <si>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</si>
  <si>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</si>
  <si>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</si>
  <si>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</si>
  <si>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</si>
  <si>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</si>
  <si>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</si>
  <si>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</si>
  <si>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</si>
  <si>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</si>
  <si>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</si>
  <si>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</si>
  <si>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</si>
  <si>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</si>
  <si>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</si>
  <si>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</si>
  <si>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</si>
  <si>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</si>
  <si>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</si>
  <si>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</si>
  <si>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</si>
  <si>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</si>
  <si>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</si>
  <si>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</si>
  <si>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</si>
  <si>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</si>
  <si>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</si>
  <si>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</si>
  <si>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</si>
  <si>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</si>
  <si>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</si>
  <si>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</si>
  <si>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</si>
  <si>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</si>
  <si>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</si>
  <si>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</si>
  <si>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</si>
  <si>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</si>
  <si>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</si>
  <si>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</si>
  <si>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</si>
  <si>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</si>
  <si>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</si>
  <si>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</si>
  <si>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</si>
  <si>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</si>
  <si>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</si>
  <si>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</si>
  <si>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</si>
  <si>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</si>
  <si>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</si>
  <si>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</si>
  <si>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</si>
  <si>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</si>
  <si>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</si>
  <si>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</si>
  <si>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</si>
  <si>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</si>
  <si>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</si>
  <si>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</si>
  <si>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</si>
  <si>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</si>
  <si>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</si>
  <si>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</si>
  <si>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</si>
  <si>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</si>
  <si>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</si>
  <si>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</si>
  <si>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</si>
  <si>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</si>
  <si>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</si>
  <si>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</si>
  <si>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</si>
  <si>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</si>
  <si>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</si>
  <si>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</si>
  <si>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</si>
  <si>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</si>
  <si>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</si>
  <si>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</si>
  <si>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</si>
  <si>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</si>
  <si>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</si>
  <si>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</si>
  <si>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</si>
  <si>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</si>
  <si>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</si>
  <si>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</si>
  <si>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</si>
  <si>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</si>
  <si>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</si>
  <si>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</si>
  <si>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</si>
  <si>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</si>
  <si>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</si>
  <si>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</si>
  <si>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</si>
  <si>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</si>
  <si>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</si>
  <si>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</si>
  <si>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</si>
  <si>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</si>
  <si>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</si>
  <si>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</si>
  <si>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</si>
  <si>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</si>
  <si>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</si>
  <si>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</si>
  <si>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</si>
  <si>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</si>
  <si>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</si>
  <si>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</si>
  <si>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</si>
  <si>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</si>
  <si>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</si>
  <si>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</si>
  <si>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</si>
  <si>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</si>
  <si>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</si>
  <si>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</si>
  <si>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</si>
  <si>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</si>
  <si>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</si>
  <si>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</si>
  <si>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</si>
  <si>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</si>
  <si>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</si>
  <si>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</si>
  <si>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</si>
  <si>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</si>
  <si>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</si>
  <si>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</si>
  <si>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</si>
  <si>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</si>
  <si>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</si>
  <si>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</si>
  <si>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</si>
  <si>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</si>
  <si>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</si>
  <si>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</si>
  <si>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</si>
  <si>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</si>
  <si>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</si>
  <si>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</si>
  <si>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</si>
  <si>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</si>
  <si>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</si>
  <si>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</si>
  <si>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</si>
  <si>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</si>
  <si>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</si>
  <si>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</si>
  <si>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</si>
  <si>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</si>
  <si>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</si>
  <si>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</si>
  <si>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</si>
  <si>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</si>
  <si>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</si>
  <si>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</si>
  <si>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</si>
  <si>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</si>
  <si>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</si>
  <si>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</si>
  <si>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</si>
  <si>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</si>
  <si>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</si>
  <si>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</si>
  <si>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</si>
  <si>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</si>
  <si>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</si>
  <si>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</si>
  <si>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</si>
  <si>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</si>
  <si>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</si>
  <si>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</si>
  <si>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</si>
  <si>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</si>
  <si>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</si>
  <si>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</si>
  <si>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</si>
  <si>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</si>
  <si>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</si>
  <si>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</si>
  <si>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</si>
  <si>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</si>
  <si>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</si>
  <si>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</si>
  <si>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</si>
  <si>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</si>
  <si>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</si>
  <si>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</si>
  <si>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</si>
  <si>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</si>
  <si>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</si>
  <si>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</si>
  <si>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</si>
  <si>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</si>
  <si>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</si>
  <si>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</si>
  <si>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</si>
  <si>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</si>
  <si>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</si>
  <si>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</si>
  <si>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</si>
  <si>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</si>
  <si>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</si>
  <si>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</si>
  <si>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</si>
  <si>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</si>
  <si>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</si>
  <si>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</si>
  <si>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</si>
  <si>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</si>
  <si>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</si>
  <si>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</si>
  <si>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</si>
  <si>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</si>
  <si>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</si>
  <si>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</si>
  <si>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</si>
  <si>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</si>
  <si>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</si>
  <si>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</si>
  <si>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</si>
  <si>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</si>
  <si>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</si>
  <si>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</si>
  <si>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</si>
  <si>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</si>
  <si>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</si>
  <si>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</si>
  <si>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</si>
  <si>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</si>
  <si>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</si>
  <si>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</si>
  <si>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</si>
  <si>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</si>
  <si>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</si>
  <si>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</si>
  <si>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</si>
  <si>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</si>
  <si>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</si>
  <si>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</si>
  <si>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</si>
  <si>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</si>
  <si>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</si>
  <si>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</si>
  <si>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</si>
  <si>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</si>
  <si>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</si>
  <si>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</si>
  <si>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</si>
  <si>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</si>
  <si>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</si>
  <si>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</si>
  <si>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</si>
  <si>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</si>
  <si>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</si>
  <si>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</si>
  <si>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</si>
  <si>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</si>
  <si>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</si>
  <si>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</si>
  <si>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</si>
  <si>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</si>
  <si>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</si>
  <si>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</si>
  <si>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</si>
  <si>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</si>
  <si>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</si>
  <si>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</si>
  <si>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</si>
  <si>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</si>
  <si>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</si>
  <si>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</si>
  <si>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</si>
  <si>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</si>
  <si>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</si>
  <si>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</si>
  <si>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</si>
  <si>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</si>
  <si>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</si>
  <si>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</si>
  <si>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</si>
  <si>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</si>
  <si>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</si>
  <si>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</si>
  <si>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</si>
  <si>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</si>
  <si>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</si>
  <si>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</si>
  <si>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</si>
  <si>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</si>
  <si>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</si>
  <si>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</si>
  <si>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</si>
  <si>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</si>
  <si>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</si>
  <si>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</si>
  <si>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</si>
  <si>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</si>
  <si>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</si>
  <si>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</si>
  <si>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</si>
  <si>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</si>
  <si>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</si>
  <si>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</si>
  <si>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</si>
  <si>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</si>
  <si>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</si>
  <si>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</si>
  <si>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</si>
  <si>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</si>
  <si>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</si>
  <si>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</si>
  <si>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</si>
  <si>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</si>
  <si>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</si>
  <si>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</si>
  <si>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</si>
  <si>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</si>
  <si>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</si>
  <si>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</si>
  <si>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</si>
  <si>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</si>
  <si>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</si>
  <si>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</si>
  <si>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</si>
  <si>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</si>
  <si>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</si>
  <si>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</si>
  <si>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</si>
  <si>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</si>
  <si>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</si>
  <si>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</si>
  <si>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</si>
  <si>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</si>
  <si>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</si>
  <si>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</si>
  <si>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</si>
  <si>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</si>
  <si>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</si>
  <si>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</si>
  <si>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</si>
  <si>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</si>
  <si>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</si>
  <si>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</si>
  <si>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</si>
  <si>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</si>
  <si>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</si>
  <si>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</si>
  <si>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</si>
  <si>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</si>
  <si>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</si>
  <si>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</si>
  <si>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</si>
  <si>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</si>
  <si>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</si>
  <si>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</si>
  <si>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</si>
  <si>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</si>
  <si>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</si>
  <si>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</si>
  <si>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</si>
  <si>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</si>
  <si>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</si>
  <si>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</si>
  <si>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</si>
  <si>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</si>
  <si>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</si>
  <si>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</si>
  <si>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</si>
  <si>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</si>
  <si>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</si>
  <si>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</si>
  <si>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</si>
  <si>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</si>
  <si>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</si>
  <si>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</si>
  <si>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</si>
  <si>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</si>
  <si>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</si>
  <si>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</si>
  <si>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</si>
  <si>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</si>
  <si>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</si>
  <si>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</si>
  <si>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</si>
  <si>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</si>
  <si>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</si>
  <si>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</si>
  <si>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</si>
  <si>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</si>
  <si>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</si>
  <si>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</si>
  <si>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</si>
  <si>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</si>
  <si>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</si>
  <si>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</si>
  <si>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</si>
  <si>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</si>
  <si>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</si>
  <si>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</si>
  <si>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</si>
  <si>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</si>
  <si>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</si>
  <si>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</si>
  <si>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</si>
  <si>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</si>
  <si>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</si>
  <si>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</si>
  <si>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</si>
  <si>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</si>
  <si>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</si>
  <si>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</si>
  <si>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</si>
  <si>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</si>
  <si>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</si>
  <si>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</si>
  <si>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</si>
  <si>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</si>
  <si>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</si>
  <si>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</si>
  <si>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</si>
  <si>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</si>
  <si>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</si>
  <si>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</si>
  <si>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</si>
  <si>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</si>
  <si>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</si>
  <si>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</si>
  <si>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</si>
  <si>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</si>
  <si>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</si>
  <si>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</si>
  <si>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</si>
  <si>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</si>
  <si>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</si>
  <si>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</si>
  <si>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</si>
  <si>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</si>
  <si>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</si>
  <si>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</si>
  <si>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</si>
  <si>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</si>
  <si>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</si>
  <si>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</si>
  <si>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</si>
  <si>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</si>
  <si>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</si>
  <si>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</si>
  <si>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</si>
  <si>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</si>
  <si>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</si>
  <si>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</si>
  <si>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</si>
  <si>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</si>
  <si>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</si>
  <si>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</si>
  <si>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</si>
  <si>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</si>
  <si>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</si>
  <si>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</si>
  <si>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</si>
  <si>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</si>
  <si>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</si>
  <si>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</si>
  <si>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</si>
  <si>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</si>
  <si>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</si>
  <si>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</si>
  <si>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</si>
  <si>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</si>
  <si>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</si>
  <si>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</si>
  <si>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</si>
  <si>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</si>
  <si>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</si>
  <si>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</si>
  <si>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</si>
  <si>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</si>
  <si>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</si>
  <si>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</si>
  <si>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</si>
  <si>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</si>
  <si>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</si>
  <si>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</si>
  <si>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</si>
  <si>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</si>
  <si>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</si>
  <si>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</si>
  <si>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</si>
  <si>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</si>
  <si>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</si>
  <si>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</si>
  <si>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</si>
  <si>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</si>
  <si>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</si>
  <si>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</si>
  <si>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</si>
  <si>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</si>
  <si>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</si>
  <si>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</si>
  <si>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</si>
  <si>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</si>
  <si>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</si>
  <si>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</si>
  <si>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</si>
  <si>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</si>
  <si>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</si>
  <si>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</si>
  <si>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</si>
  <si>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</si>
  <si>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</si>
  <si>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</si>
  <si>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</si>
  <si>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</si>
  <si>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</si>
  <si>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</si>
  <si>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</si>
  <si>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</si>
  <si>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</si>
  <si>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</si>
  <si>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</si>
  <si>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</si>
  <si>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</si>
  <si>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</si>
  <si>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</si>
  <si>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</si>
  <si>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</si>
  <si>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</si>
  <si>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</si>
  <si>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</si>
  <si>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</si>
  <si>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</si>
  <si>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</si>
  <si>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</si>
  <si>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</si>
  <si>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</si>
  <si>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</si>
  <si>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</si>
  <si>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</si>
  <si>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</si>
  <si>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</si>
  <si>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</si>
  <si>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</si>
  <si>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</si>
  <si>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</si>
  <si>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</si>
  <si>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</si>
  <si>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</si>
  <si>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</si>
  <si>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</si>
  <si>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</si>
  <si>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</si>
  <si>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</si>
  <si>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</si>
  <si>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</si>
  <si>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</si>
  <si>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</si>
  <si>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</si>
  <si>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</si>
  <si>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</si>
  <si>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</si>
  <si>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</si>
  <si>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</si>
  <si>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</si>
  <si>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</si>
  <si>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</si>
  <si>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</si>
  <si>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</si>
  <si>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</si>
  <si>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</si>
  <si>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</si>
  <si>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</si>
  <si>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</si>
  <si>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</si>
  <si>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</si>
  <si>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</si>
  <si>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</si>
  <si>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</si>
  <si>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</si>
  <si>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</si>
  <si>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</si>
  <si>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</si>
  <si>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</si>
  <si>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</si>
  <si>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</si>
  <si>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</si>
  <si>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</si>
  <si>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</si>
  <si>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</si>
  <si>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</si>
  <si>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</si>
  <si>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</si>
  <si>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</si>
  <si>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</si>
  <si>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</si>
  <si>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</si>
  <si>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</si>
  <si>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</si>
  <si>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</si>
  <si>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</si>
  <si>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</si>
  <si>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</si>
  <si>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</si>
  <si>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</si>
  <si>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</si>
  <si>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</si>
  <si>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</si>
  <si>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</si>
  <si>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</si>
  <si>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</si>
  <si>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</si>
  <si>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</si>
  <si>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</si>
  <si>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</si>
  <si>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</si>
  <si>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</si>
  <si>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</si>
  <si>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</si>
  <si>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</si>
  <si>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</si>
  <si>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</si>
  <si>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</si>
  <si>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</si>
  <si>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</si>
  <si>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</si>
  <si>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</si>
  <si>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</si>
  <si>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</si>
  <si>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</si>
  <si>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</si>
  <si>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</si>
  <si>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</si>
  <si>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</si>
  <si>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</si>
  <si>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</si>
  <si>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</si>
  <si>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</si>
  <si>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</si>
  <si>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</si>
  <si>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</si>
  <si>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</si>
  <si>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</si>
  <si>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</si>
  <si>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</si>
  <si>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</si>
  <si>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</si>
  <si>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</si>
  <si>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</si>
  <si>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</si>
  <si>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</si>
  <si>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</si>
  <si>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</si>
  <si>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</si>
  <si>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</si>
  <si>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</si>
  <si>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</si>
  <si>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</si>
  <si>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</si>
  <si>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</si>
  <si>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</si>
  <si>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</si>
  <si>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</si>
  <si>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</si>
  <si>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</si>
  <si>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</si>
  <si>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</si>
  <si>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</si>
  <si>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</si>
  <si>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</si>
  <si>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</si>
  <si>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</si>
  <si>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</si>
  <si>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</si>
  <si>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</si>
  <si>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</si>
  <si>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</si>
  <si>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</si>
  <si>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</si>
  <si>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</si>
  <si>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</si>
  <si>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</si>
  <si>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</si>
  <si>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</si>
  <si>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</si>
  <si>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</si>
  <si>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</si>
  <si>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</si>
  <si>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</si>
  <si>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</si>
  <si>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</si>
  <si>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</si>
  <si>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</si>
  <si>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</si>
  <si>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</si>
  <si>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</si>
  <si>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</si>
  <si>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</si>
  <si>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</si>
  <si>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</si>
  <si>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</si>
  <si>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</si>
  <si>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</si>
  <si>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</si>
  <si>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</si>
  <si>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</si>
  <si>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</si>
  <si>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</si>
  <si>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</si>
  <si>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</si>
  <si>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</si>
  <si>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</si>
  <si>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</si>
  <si>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</si>
  <si>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</si>
  <si>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</si>
  <si>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</si>
  <si>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</si>
  <si>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</si>
  <si>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</si>
  <si>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</si>
  <si>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</si>
  <si>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</si>
  <si>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</si>
  <si>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</si>
  <si>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</si>
  <si>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</si>
  <si>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</si>
  <si>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</si>
  <si>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</si>
  <si>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</si>
  <si>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</si>
  <si>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</si>
  <si>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</si>
  <si>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</si>
  <si>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</si>
  <si>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</si>
  <si>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</si>
  <si>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</si>
  <si>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</si>
  <si>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</si>
  <si>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</si>
  <si>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</si>
  <si>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</si>
  <si>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</si>
  <si>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</si>
  <si>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</si>
  <si>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</si>
  <si>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</si>
  <si>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</si>
  <si>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</si>
  <si>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</si>
  <si>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</si>
  <si>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</si>
  <si>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</si>
  <si>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</si>
  <si>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</si>
  <si>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</si>
  <si>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</si>
  <si>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</si>
  <si>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</si>
  <si>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</si>
  <si>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</si>
  <si>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</si>
  <si>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</si>
  <si>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</si>
  <si>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</si>
  <si>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</si>
  <si>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</si>
  <si>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</si>
  <si>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</si>
  <si>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</si>
  <si>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</si>
  <si>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</si>
  <si>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</si>
  <si>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</si>
  <si>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</si>
  <si>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</si>
  <si>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</si>
  <si>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</si>
  <si>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</si>
  <si>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</si>
  <si>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</si>
  <si>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</si>
  <si>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</si>
  <si>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</si>
  <si>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</si>
  <si>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</si>
  <si>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</si>
  <si>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</si>
  <si>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</si>
  <si>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</si>
  <si>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</si>
  <si>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</si>
  <si>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</si>
  <si>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</si>
  <si>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</si>
  <si>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</si>
  <si>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</si>
  <si>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</si>
  <si>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</si>
  <si>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</si>
  <si>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</si>
  <si>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</si>
  <si>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</si>
  <si>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</si>
  <si>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</si>
  <si>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</si>
  <si>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</si>
  <si>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</si>
  <si>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</si>
  <si>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</si>
  <si>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</si>
  <si>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</si>
  <si>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</si>
  <si>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</si>
  <si>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</si>
  <si>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</si>
  <si>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</si>
  <si>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</si>
  <si>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</si>
  <si>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</si>
  <si>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</si>
  <si>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</si>
  <si>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</si>
  <si>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</si>
  <si>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</si>
  <si>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</si>
  <si>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</si>
  <si>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</si>
  <si>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</si>
  <si>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</si>
  <si>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</si>
  <si>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</si>
  <si>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</si>
  <si>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</si>
  <si>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</si>
  <si>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</si>
  <si>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</si>
  <si>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</si>
  <si>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</si>
  <si>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</si>
  <si>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</si>
  <si>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</si>
  <si>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</si>
  <si>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</si>
  <si>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</si>
  <si>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</si>
  <si>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</si>
  <si>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</si>
  <si>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</si>
  <si>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</si>
  <si>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</si>
  <si>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</si>
  <si>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</si>
  <si>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</si>
  <si>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</si>
  <si>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</si>
  <si>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</si>
  <si>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</si>
  <si>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</si>
  <si>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</si>
  <si>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</si>
  <si>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</si>
  <si>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</si>
  <si>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</si>
  <si>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</si>
  <si>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</si>
  <si>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</si>
  <si>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</si>
  <si>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</si>
  <si>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</si>
  <si>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</si>
  <si>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</si>
  <si>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</si>
  <si>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</si>
  <si>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</si>
  <si>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</si>
  <si>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</si>
  <si>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</si>
  <si>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</si>
  <si>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</si>
  <si>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</si>
  <si>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</si>
  <si>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</si>
  <si>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</si>
  <si>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</si>
  <si>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</si>
  <si>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</si>
  <si>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</si>
  <si>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</si>
  <si>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</si>
  <si>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</si>
  <si>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</si>
  <si>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</si>
  <si>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</si>
  <si>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</si>
  <si>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</si>
  <si>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</si>
  <si>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</si>
  <si>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</si>
  <si>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</si>
  <si>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</si>
  <si>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</si>
  <si>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</si>
  <si>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</si>
  <si>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</si>
  <si>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</si>
  <si>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</si>
  <si>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</si>
  <si>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</si>
  <si>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</si>
  <si>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</si>
  <si>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</si>
  <si>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</si>
  <si>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</si>
  <si>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</si>
  <si>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</si>
  <si>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</si>
  <si>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</si>
  <si>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</si>
  <si>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</si>
  <si>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</si>
  <si>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</si>
  <si>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</si>
  <si>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</si>
  <si>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</si>
  <si>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</si>
  <si>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</si>
  <si>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</si>
  <si>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</si>
  <si>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</si>
  <si>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</si>
  <si>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</si>
  <si>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</si>
  <si>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</si>
  <si>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</si>
  <si>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</si>
  <si>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</si>
  <si>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</si>
  <si>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</si>
  <si>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</si>
  <si>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</si>
  <si>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</si>
  <si>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</si>
  <si>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</si>
  <si>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</si>
  <si>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</si>
  <si>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</si>
  <si>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</si>
  <si>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</si>
  <si>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</si>
  <si>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</si>
  <si>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</si>
  <si>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</si>
  <si>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</si>
  <si>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</si>
  <si>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</si>
  <si>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</si>
  <si>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</si>
  <si>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</si>
  <si>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</si>
  <si>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</si>
  <si>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</si>
  <si>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</si>
  <si>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</si>
  <si>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</si>
  <si>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</si>
  <si>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</si>
  <si>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</si>
  <si>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</si>
  <si>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</si>
  <si>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</si>
  <si>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</si>
  <si>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</si>
  <si>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</si>
  <si>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</si>
  <si>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</si>
  <si>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</si>
  <si>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</si>
  <si>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</si>
  <si>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</si>
  <si>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</si>
  <si>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</si>
  <si>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</si>
  <si>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</si>
  <si>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</si>
  <si>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</si>
  <si>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</si>
  <si>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</si>
  <si>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</si>
  <si>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</si>
  <si>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</si>
  <si>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</si>
  <si>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</si>
  <si>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</si>
  <si>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</si>
  <si>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</si>
  <si>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</si>
  <si>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</si>
  <si>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</si>
  <si>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</si>
  <si>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</si>
  <si>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</si>
  <si>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</si>
  <si>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</si>
  <si>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</si>
  <si>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</si>
  <si>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</si>
  <si>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</si>
  <si>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</si>
  <si>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</si>
  <si>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</si>
  <si>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</si>
  <si>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</si>
  <si>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</si>
  <si>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</si>
  <si>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</si>
  <si>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</si>
  <si>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</si>
  <si>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</si>
  <si>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</si>
  <si>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</si>
  <si>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</si>
  <si>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</si>
  <si>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</si>
  <si>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</si>
  <si>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</si>
  <si>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</si>
  <si>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</si>
  <si>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</si>
  <si>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</si>
  <si>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</si>
  <si>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</si>
  <si>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</si>
  <si>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</si>
  <si>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</si>
  <si>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</si>
  <si>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</si>
  <si>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</si>
  <si>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</si>
  <si>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</si>
  <si>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</si>
  <si>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</si>
  <si>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</si>
  <si>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</si>
  <si>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</si>
  <si>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</si>
  <si>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</si>
  <si>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</si>
  <si>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</si>
  <si>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</si>
  <si>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</si>
  <si>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</si>
  <si>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</si>
  <si>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</si>
  <si>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</si>
  <si>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</si>
  <si>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</si>
  <si>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</si>
  <si>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</si>
  <si>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</si>
  <si>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</si>
  <si>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</si>
  <si>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</si>
  <si>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</si>
  <si>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</si>
  <si>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</si>
  <si>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</si>
  <si>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</si>
  <si>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</si>
  <si>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</si>
  <si>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</si>
  <si>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</si>
  <si>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</si>
  <si>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</si>
  <si>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</si>
  <si>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</si>
  <si>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</si>
  <si>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</si>
  <si>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</si>
  <si>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</si>
  <si>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</si>
  <si>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</si>
  <si>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</si>
  <si>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</si>
  <si>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</si>
  <si>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</si>
  <si>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</si>
  <si>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</si>
  <si>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</si>
  <si>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</si>
  <si>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</si>
  <si>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</si>
  <si>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</si>
  <si>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</si>
  <si>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</si>
  <si>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</si>
  <si>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</si>
  <si>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</si>
  <si>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</si>
  <si>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</si>
  <si>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</si>
  <si>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</si>
  <si>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</si>
  <si>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</si>
  <si>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</si>
  <si>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</si>
  <si>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</si>
  <si>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</si>
  <si>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</si>
  <si>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</si>
  <si>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</si>
  <si>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</si>
  <si>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</si>
  <si>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</si>
  <si>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</si>
  <si>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</si>
  <si>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</si>
  <si>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</si>
  <si>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</si>
  <si>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</si>
  <si>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</si>
  <si>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</si>
  <si>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</si>
  <si>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</si>
  <si>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</si>
  <si>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</si>
  <si>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</si>
  <si>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</si>
  <si>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</si>
  <si>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</si>
  <si>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</si>
  <si>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</si>
  <si>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</si>
  <si>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</si>
  <si>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</si>
  <si>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</si>
  <si>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</si>
  <si>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</si>
  <si>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</si>
  <si>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</si>
  <si>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</si>
  <si>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</si>
  <si>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</si>
  <si>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</si>
  <si>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</si>
  <si>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</si>
  <si>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</si>
  <si>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</si>
  <si>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</si>
  <si>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</si>
  <si>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</si>
  <si>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</si>
  <si>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</si>
  <si>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</si>
  <si>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</si>
  <si>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</si>
  <si>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</si>
  <si>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</si>
  <si>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</si>
  <si>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</si>
  <si>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</si>
  <si>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</si>
  <si>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</si>
  <si>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</si>
  <si>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</si>
  <si>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</si>
  <si>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</si>
  <si>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</si>
  <si>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</si>
  <si>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</si>
  <si>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</si>
  <si>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</si>
  <si>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</si>
  <si>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</si>
  <si>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</si>
  <si>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</si>
  <si>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</si>
  <si>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</si>
  <si>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</si>
  <si>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</si>
  <si>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</si>
  <si>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</si>
  <si>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</si>
  <si>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</si>
  <si>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</si>
  <si>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</si>
  <si>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</si>
  <si>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</si>
  <si>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</si>
  <si>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</si>
  <si>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</si>
  <si>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</si>
  <si>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</si>
  <si>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</si>
  <si>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</si>
  <si>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</si>
  <si>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</si>
  <si>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</si>
  <si>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</si>
  <si>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</si>
  <si>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</si>
  <si>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</si>
  <si>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</si>
  <si>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</si>
  <si>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</si>
  <si>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</si>
  <si>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</si>
  <si>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</si>
  <si>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</si>
  <si>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</si>
  <si>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</si>
  <si>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</si>
  <si>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</si>
  <si>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</si>
  <si>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</si>
  <si>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</si>
  <si>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</si>
  <si>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</si>
  <si>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</si>
  <si>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</si>
  <si>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</si>
  <si>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</si>
  <si>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</si>
  <si>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</si>
  <si>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</si>
  <si>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</si>
  <si>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</si>
  <si>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</si>
  <si>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</si>
  <si>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</si>
  <si>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</si>
  <si>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</si>
  <si>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</si>
  <si>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</si>
  <si>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</si>
  <si>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</si>
  <si>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</si>
  <si>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</si>
  <si>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</si>
  <si>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</si>
  <si>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</si>
  <si>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</si>
  <si>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</si>
  <si>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</si>
  <si>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</si>
  <si>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</si>
  <si>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</si>
  <si>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</si>
  <si>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</si>
  <si>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</si>
  <si>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</si>
  <si>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</si>
  <si>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</si>
  <si>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</si>
  <si>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</si>
  <si>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</si>
  <si>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</si>
  <si>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</si>
  <si>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</si>
  <si>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</si>
  <si>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</si>
  <si>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</si>
  <si>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</si>
  <si>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</si>
  <si>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</si>
  <si>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</si>
  <si>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</si>
  <si>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</si>
  <si>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</si>
  <si>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</si>
  <si>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</si>
  <si>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</si>
  <si>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</si>
  <si>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</si>
  <si>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</si>
  <si>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</si>
  <si>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</si>
  <si>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</si>
  <si>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</si>
  <si>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</si>
  <si>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</si>
  <si>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</si>
  <si>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</si>
  <si>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</si>
  <si>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</si>
  <si>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</si>
  <si>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</si>
  <si>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</si>
  <si>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</si>
  <si>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</si>
  <si>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</si>
  <si>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</si>
  <si>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</si>
  <si>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</si>
  <si>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</si>
  <si>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</si>
  <si>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</si>
  <si>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</si>
  <si>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</si>
  <si>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</si>
  <si>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</si>
  <si>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</si>
  <si>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</si>
  <si>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</si>
  <si>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</si>
  <si>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</si>
  <si>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</si>
  <si>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</si>
  <si>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</si>
  <si>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</si>
  <si>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</si>
  <si>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</si>
  <si>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</si>
  <si>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</si>
  <si>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</si>
  <si>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</si>
  <si>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</si>
  <si>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</si>
  <si>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</si>
  <si>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</si>
  <si>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</si>
  <si>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</si>
  <si>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</si>
  <si>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</si>
  <si>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</si>
  <si>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</si>
  <si>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</si>
  <si>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</si>
  <si>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</si>
  <si>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</si>
  <si>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</si>
  <si>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</si>
  <si>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</si>
  <si>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</si>
  <si>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</si>
  <si>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</si>
  <si>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</si>
  <si>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</si>
  <si>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</si>
  <si>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</si>
  <si>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</si>
  <si>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</si>
  <si>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</si>
  <si>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</si>
  <si>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</si>
  <si>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</si>
  <si>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</si>
  <si>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</si>
  <si>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</si>
  <si>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</si>
  <si>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</si>
  <si>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</si>
  <si>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</si>
  <si>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</si>
  <si>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</si>
  <si>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</si>
  <si>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</si>
  <si>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</si>
  <si>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</si>
  <si>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</si>
  <si>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</si>
  <si>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</si>
  <si>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</si>
  <si>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</si>
  <si>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</si>
  <si>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</si>
  <si>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</si>
  <si>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</si>
  <si>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</si>
  <si>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</si>
  <si>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</si>
  <si>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</si>
  <si>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</si>
  <si>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</si>
  <si>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</si>
  <si>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</si>
  <si>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</si>
  <si>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</si>
  <si>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</si>
  <si>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</si>
  <si>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</si>
  <si>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</si>
  <si>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</si>
  <si>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</si>
  <si>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</si>
  <si>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</si>
  <si>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</si>
  <si>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</si>
  <si>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</si>
  <si>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</si>
  <si>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</si>
  <si>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</si>
  <si>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</si>
  <si>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</si>
  <si>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</si>
  <si>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</si>
  <si>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</si>
  <si>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</si>
  <si>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</si>
  <si>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</si>
  <si>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</si>
  <si>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</si>
  <si>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</si>
  <si>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</si>
  <si>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</si>
  <si>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</si>
  <si>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</si>
  <si>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</si>
  <si>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</si>
  <si>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</si>
  <si>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</si>
  <si>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</si>
  <si>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</si>
  <si>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</si>
  <si>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</si>
  <si>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</si>
  <si>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</si>
  <si>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</si>
  <si>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</si>
  <si>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</si>
  <si>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</si>
  <si>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</si>
  <si>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</si>
  <si>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</si>
  <si>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</si>
  <si>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</si>
  <si>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</si>
  <si>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</si>
  <si>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</si>
  <si>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</si>
  <si>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</si>
  <si>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</si>
  <si>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</si>
  <si>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</si>
  <si>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</si>
  <si>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</si>
  <si>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</si>
  <si>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</si>
  <si>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</si>
  <si>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</si>
  <si>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</si>
  <si>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</si>
  <si>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</si>
  <si>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</si>
  <si>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</si>
  <si>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</si>
  <si>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</si>
  <si>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</si>
  <si>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</si>
  <si>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</si>
  <si>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</si>
  <si>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</si>
  <si>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</si>
  <si>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</si>
  <si>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</si>
  <si>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</si>
  <si>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</si>
  <si>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</si>
  <si>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</si>
  <si>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</si>
  <si>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</si>
  <si>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</si>
  <si>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</si>
  <si>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</si>
  <si>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</si>
  <si>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</si>
  <si>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</si>
  <si>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</si>
  <si>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</si>
  <si>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</si>
  <si>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</si>
  <si>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</si>
  <si>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</si>
  <si>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</si>
  <si>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</si>
  <si>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</si>
  <si>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</si>
  <si>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</si>
  <si>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</si>
  <si>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</si>
  <si>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</si>
  <si>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</si>
  <si>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</si>
  <si>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</si>
  <si>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</si>
  <si>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</si>
  <si>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</si>
  <si>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</si>
  <si>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</si>
  <si>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</si>
  <si>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</si>
  <si>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</si>
  <si>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</si>
  <si>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</si>
  <si>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</si>
  <si>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</si>
  <si>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</si>
  <si>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</si>
  <si>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</si>
  <si>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</si>
  <si>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</si>
  <si>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</si>
  <si>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</si>
  <si>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</si>
  <si>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</si>
  <si>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</si>
  <si>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</si>
  <si>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</si>
  <si>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</si>
  <si>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</si>
  <si>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</si>
  <si>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</si>
  <si>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</si>
  <si>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</si>
  <si>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</si>
  <si>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</si>
  <si>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</si>
  <si>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</si>
  <si>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</si>
  <si>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</si>
  <si>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</si>
  <si>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</si>
  <si>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</si>
  <si>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</si>
  <si>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</si>
  <si>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</si>
  <si>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</si>
  <si>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</si>
  <si>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</si>
  <si>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</si>
  <si>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</si>
  <si>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</si>
  <si>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</si>
  <si>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</si>
  <si>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</si>
  <si>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</si>
  <si>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</si>
  <si>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</si>
  <si>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</si>
  <si>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</si>
  <si>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</si>
  <si>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</si>
  <si>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</si>
  <si>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</si>
  <si>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</si>
  <si>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</si>
  <si>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</si>
  <si>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</si>
  <si>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</si>
  <si>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</si>
  <si>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</si>
  <si>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</si>
  <si>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</si>
  <si>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</si>
  <si>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</si>
  <si>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</si>
  <si>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</si>
  <si>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</si>
  <si>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</si>
  <si>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</si>
  <si>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</si>
  <si>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</si>
  <si>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</si>
  <si>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</si>
  <si>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</si>
  <si>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</si>
  <si>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</si>
  <si>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</si>
  <si>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</si>
  <si>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</si>
  <si>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</si>
  <si>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</si>
  <si>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</si>
  <si>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</si>
  <si>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</si>
  <si>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</si>
  <si>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</si>
  <si>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</si>
  <si>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</si>
  <si>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</si>
  <si>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</si>
  <si>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</si>
  <si>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</si>
  <si>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</si>
  <si>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</si>
  <si>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</si>
  <si>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</si>
  <si>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</si>
  <si>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</si>
  <si>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</si>
  <si>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</si>
  <si>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</si>
  <si>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</si>
  <si>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</si>
  <si>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</si>
  <si>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</si>
  <si>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</si>
  <si>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</si>
  <si>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</si>
  <si>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</si>
  <si>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</si>
  <si>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</si>
  <si>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</si>
  <si>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</si>
  <si>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</si>
  <si>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</si>
  <si>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</si>
  <si>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</si>
  <si>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</si>
  <si>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</si>
  <si>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</si>
  <si>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</si>
  <si>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</si>
  <si>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</si>
  <si>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</si>
  <si>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</si>
  <si>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</si>
  <si>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</si>
  <si>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</si>
  <si>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</si>
  <si>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</si>
  <si>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</si>
  <si>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</si>
  <si>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</si>
  <si>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</si>
  <si>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</si>
  <si>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</si>
  <si>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</si>
  <si>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</si>
  <si>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</si>
  <si>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</si>
  <si>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</si>
  <si>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</si>
  <si>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</si>
  <si>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</si>
  <si>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</si>
  <si>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</si>
  <si>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</si>
  <si>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</si>
  <si>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</si>
  <si>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</si>
  <si>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</si>
  <si>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</si>
  <si>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</si>
  <si>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</si>
  <si>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</si>
  <si>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</si>
  <si>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</si>
  <si>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</si>
  <si>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</si>
  <si>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</si>
  <si>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</si>
  <si>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</si>
  <si>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</si>
  <si>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</si>
  <si>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</si>
  <si>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</si>
  <si>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</si>
  <si>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</si>
  <si>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</si>
  <si>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</si>
  <si>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</si>
  <si>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</si>
  <si>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</si>
  <si>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</si>
  <si>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</si>
  <si>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</si>
  <si>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</si>
  <si>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</si>
  <si>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</si>
  <si>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</si>
  <si>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</si>
  <si>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</si>
  <si>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</si>
  <si>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</si>
  <si>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</si>
  <si>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</si>
  <si>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</si>
  <si>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</si>
  <si>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</si>
  <si>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</si>
  <si>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</si>
  <si>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</si>
  <si>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</si>
  <si>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</si>
  <si>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</si>
  <si>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</si>
  <si>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</si>
  <si>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</si>
  <si>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</si>
  <si>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</si>
  <si>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</si>
  <si>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</si>
  <si>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</si>
  <si>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</si>
  <si>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</si>
  <si>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</si>
  <si>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</si>
  <si>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</si>
  <si>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</si>
  <si>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</si>
  <si>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</si>
  <si>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</si>
  <si>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</si>
  <si>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</si>
  <si>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</si>
  <si>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</si>
  <si>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</si>
  <si>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</si>
  <si>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</si>
  <si>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</si>
  <si>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</si>
  <si>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</si>
  <si>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</si>
  <si>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</si>
  <si>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</si>
  <si>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</si>
  <si>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</si>
  <si>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</si>
  <si>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</si>
  <si>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</si>
  <si>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</si>
  <si>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</si>
  <si>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</si>
  <si>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</si>
  <si>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</si>
  <si>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</si>
  <si>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</si>
  <si>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</si>
  <si>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</si>
  <si>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</si>
  <si>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</si>
  <si>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</si>
  <si>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</si>
  <si>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</si>
  <si>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</si>
  <si>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</si>
  <si>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</si>
  <si>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</si>
  <si>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</si>
  <si>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</si>
  <si>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</si>
  <si>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</si>
  <si>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</si>
  <si>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</si>
  <si>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</si>
  <si>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</si>
  <si>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</si>
  <si>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</si>
  <si>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</si>
  <si>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</si>
  <si>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</si>
  <si>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</si>
  <si>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</si>
  <si>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</si>
  <si>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</si>
  <si>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</si>
  <si>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</si>
  <si>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</si>
  <si>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</si>
  <si>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</si>
  <si>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</si>
  <si>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</si>
  <si>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</si>
  <si>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</si>
  <si>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</si>
  <si>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</si>
  <si>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</si>
  <si>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</si>
  <si>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</si>
  <si>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</si>
  <si>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</si>
  <si>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</si>
  <si>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</si>
  <si>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</si>
  <si>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</si>
  <si>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</si>
  <si>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</si>
  <si>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</si>
  <si>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</si>
  <si>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</si>
  <si>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</si>
  <si>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</si>
  <si>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</si>
  <si>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</si>
  <si>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</si>
  <si>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</si>
  <si>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</si>
  <si>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</si>
  <si>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</si>
  <si>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</si>
  <si>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</si>
  <si>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</si>
  <si>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</si>
  <si>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</si>
  <si>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</si>
  <si>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</si>
  <si>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</si>
  <si>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</si>
  <si>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</si>
  <si>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</si>
  <si>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</si>
  <si>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</si>
  <si>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</si>
  <si>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</si>
  <si>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</si>
  <si>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</si>
  <si>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</si>
  <si>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</si>
  <si>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</si>
  <si>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</si>
  <si>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</si>
  <si>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</si>
  <si>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</si>
  <si>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</si>
  <si>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</si>
  <si>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</si>
  <si>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</si>
  <si>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</si>
  <si>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</si>
  <si>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</si>
  <si>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</si>
  <si>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</si>
  <si>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</si>
  <si>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</si>
  <si>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</si>
  <si>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</si>
  <si>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</si>
  <si>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</si>
  <si>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</si>
  <si>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</si>
  <si>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</si>
  <si>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</si>
  <si>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</si>
  <si>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</si>
  <si>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</si>
  <si>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</si>
  <si>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</si>
  <si>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</si>
  <si>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</si>
  <si>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</si>
  <si>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</si>
  <si>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</si>
  <si>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</si>
  <si>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</si>
  <si>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</si>
  <si>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</si>
  <si>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</si>
  <si>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</si>
  <si>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</si>
  <si>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</si>
  <si>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</si>
  <si>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</si>
  <si>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</si>
  <si>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</si>
  <si>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</si>
  <si>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</si>
  <si>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</si>
  <si>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</si>
  <si>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</si>
  <si>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</si>
  <si>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</si>
  <si>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</si>
  <si>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</si>
  <si>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</si>
  <si>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</si>
  <si>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</si>
  <si>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</si>
  <si>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</si>
  <si>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</si>
  <si>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</si>
  <si>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</si>
  <si>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</si>
  <si>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</si>
  <si>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</si>
  <si>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</si>
  <si>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</si>
  <si>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</si>
  <si>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</si>
  <si>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</si>
  <si>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</si>
  <si>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</si>
  <si>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</si>
  <si>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</si>
  <si>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</si>
  <si>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</si>
  <si>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</si>
  <si>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</si>
  <si>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</si>
  <si>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</si>
  <si>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</si>
  <si>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</si>
  <si>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</si>
  <si>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</si>
  <si>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</si>
  <si>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</si>
  <si>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</si>
  <si>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</si>
  <si>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</si>
  <si>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</si>
  <si>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</si>
  <si>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</si>
  <si>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</si>
  <si>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</si>
  <si>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</si>
  <si>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</si>
  <si>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</si>
  <si>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</si>
  <si>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</si>
  <si>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</si>
  <si>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</si>
  <si>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</si>
  <si>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</si>
  <si>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</si>
  <si>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</si>
  <si>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</si>
  <si>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</si>
  <si>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</si>
  <si>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</si>
  <si>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</si>
  <si>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</si>
  <si>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</si>
  <si>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</si>
  <si>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</si>
  <si>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</si>
  <si>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</si>
  <si>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</si>
  <si>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</si>
  <si>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</si>
  <si>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</si>
  <si>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</si>
  <si>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</si>
  <si>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</si>
  <si>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</si>
  <si>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</si>
  <si>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</si>
  <si>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</si>
  <si>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</si>
  <si>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</si>
  <si>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</si>
  <si>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</si>
  <si>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</si>
  <si>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</si>
  <si>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</si>
  <si>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</si>
  <si>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</si>
  <si>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</si>
  <si>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</si>
  <si>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</si>
  <si>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</si>
  <si>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</si>
  <si>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</si>
  <si>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</si>
  <si>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</si>
  <si>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</si>
  <si>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</si>
  <si>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</si>
  <si>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</si>
  <si>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</si>
  <si>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</si>
  <si>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</si>
  <si>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</si>
  <si>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</si>
  <si>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</si>
  <si>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</si>
  <si>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</si>
  <si>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</si>
  <si>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</si>
  <si>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</si>
  <si>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</si>
  <si>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</si>
  <si>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</si>
  <si>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</si>
  <si>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</si>
  <si>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</si>
  <si>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</si>
  <si>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</si>
  <si>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</si>
  <si>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</si>
  <si>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</si>
  <si>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</si>
  <si>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</si>
  <si>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</si>
  <si>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</si>
  <si>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</si>
  <si>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</si>
  <si>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</si>
  <si>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</si>
  <si>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</si>
  <si>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</si>
  <si>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</si>
  <si>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</si>
  <si>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</si>
  <si>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</si>
  <si>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</si>
  <si>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</si>
  <si>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</si>
  <si>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</si>
  <si>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</si>
  <si>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</si>
  <si>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</si>
  <si>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</si>
  <si>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</si>
  <si>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</si>
  <si>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</si>
  <si>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</si>
  <si>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</si>
  <si>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</si>
  <si>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</si>
  <si>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</si>
  <si>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</si>
  <si>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</si>
  <si>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</si>
  <si>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</si>
  <si>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</si>
  <si>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</si>
  <si>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</si>
  <si>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</si>
  <si>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</si>
  <si>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</si>
  <si>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</si>
  <si>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</si>
  <si>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</si>
  <si>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</si>
  <si>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</si>
  <si>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</si>
  <si>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</si>
  <si>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</si>
  <si>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</si>
  <si>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</si>
  <si>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</si>
  <si>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</si>
  <si>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</si>
  <si>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</si>
  <si>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</si>
  <si>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</si>
  <si>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</si>
  <si>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</si>
  <si>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</si>
  <si>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</si>
  <si>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</si>
  <si>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</si>
  <si>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</si>
  <si>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</si>
  <si>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</si>
  <si>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</si>
  <si>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</si>
  <si>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</si>
  <si>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</si>
  <si>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</si>
  <si>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</si>
  <si>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</si>
  <si>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</si>
  <si>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</si>
  <si>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</si>
  <si>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</si>
  <si>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</si>
  <si>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</si>
  <si>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</si>
  <si>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</si>
  <si>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</si>
  <si>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</si>
  <si>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</si>
  <si>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</si>
  <si>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</si>
  <si>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</si>
  <si>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</si>
  <si>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</si>
  <si>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</si>
  <si>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</si>
  <si>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</si>
  <si>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</si>
  <si>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</si>
  <si>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</si>
  <si>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</si>
  <si>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</si>
  <si>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</si>
  <si>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</si>
  <si>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</si>
  <si>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</si>
  <si>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</si>
  <si>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</si>
  <si>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</si>
  <si>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</si>
  <si>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</si>
  <si>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</si>
  <si>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</si>
  <si>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</si>
  <si>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</si>
  <si>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</si>
  <si>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</si>
  <si>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</si>
  <si>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</si>
  <si>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</si>
  <si>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</si>
  <si>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</si>
  <si>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</si>
  <si>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</si>
  <si>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</si>
  <si>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</si>
  <si>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</si>
  <si>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</si>
  <si>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</si>
  <si>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</si>
  <si>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</si>
  <si>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</si>
  <si>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</si>
  <si>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</si>
  <si>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</si>
  <si>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</si>
  <si>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</si>
  <si>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</si>
  <si>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</si>
  <si>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</si>
  <si>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</si>
  <si>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</si>
  <si>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</si>
  <si>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</si>
  <si>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</si>
  <si>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</si>
  <si>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</si>
  <si>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</si>
  <si>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</si>
  <si>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</si>
  <si>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</si>
  <si>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</si>
  <si>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</si>
  <si>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</si>
  <si>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</si>
  <si>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</si>
  <si>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</si>
  <si>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</si>
  <si>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</si>
  <si>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</si>
  <si>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</si>
  <si>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</si>
  <si>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</si>
  <si>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</si>
  <si>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</si>
  <si>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</si>
  <si>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</si>
  <si>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</si>
  <si>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</si>
  <si>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</si>
  <si>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</si>
  <si>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</si>
  <si>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</si>
  <si>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</si>
  <si>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</si>
  <si>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</si>
  <si>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</si>
  <si>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</si>
  <si>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</si>
  <si>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</si>
  <si>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</si>
  <si>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</si>
  <si>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</si>
  <si>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</si>
  <si>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</si>
  <si>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</si>
  <si>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</si>
  <si>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</si>
  <si>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</si>
  <si>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</si>
  <si>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</si>
  <si>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</si>
  <si>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</si>
  <si>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</si>
  <si>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</si>
  <si>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</si>
  <si>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</si>
  <si>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</si>
  <si>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</si>
  <si>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</si>
  <si>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</si>
  <si>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</si>
  <si>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</si>
  <si>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</si>
  <si>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</si>
  <si>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</si>
  <si>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</si>
  <si>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</si>
  <si>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</si>
  <si>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</si>
  <si>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</si>
  <si>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</si>
  <si>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</si>
  <si>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</si>
  <si>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</si>
  <si>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</si>
  <si>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</si>
  <si>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</si>
  <si>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</si>
  <si>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</si>
  <si>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</si>
  <si>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</si>
  <si>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</si>
  <si>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</si>
  <si>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</si>
  <si>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</si>
  <si>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</si>
  <si>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</si>
  <si>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</si>
  <si>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</si>
  <si>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</si>
  <si>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</si>
  <si>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</si>
  <si>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</si>
  <si>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</si>
  <si>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</si>
  <si>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</si>
  <si>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</si>
  <si>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</si>
  <si>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</si>
  <si>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</si>
  <si>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</si>
  <si>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</si>
  <si>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</si>
  <si>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</si>
  <si>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</si>
  <si>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</si>
  <si>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</si>
  <si>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</si>
  <si>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</si>
  <si>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</si>
  <si>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</si>
  <si>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</si>
  <si>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</si>
  <si>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</si>
  <si>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</si>
  <si>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</si>
  <si>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</si>
  <si>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</si>
  <si>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</si>
  <si>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</si>
  <si>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</si>
  <si>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</si>
  <si>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</si>
  <si>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</si>
  <si>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</si>
  <si>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</si>
  <si>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</si>
  <si>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</si>
  <si>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</si>
  <si>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</si>
  <si>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</si>
  <si>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</si>
  <si>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</si>
  <si>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</si>
  <si>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</si>
  <si>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</si>
  <si>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</si>
  <si>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</si>
  <si>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</si>
  <si>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</si>
  <si>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</si>
  <si>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</si>
  <si>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</si>
  <si>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</si>
  <si>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</si>
  <si>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</si>
  <si>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</si>
  <si>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</si>
  <si>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</si>
  <si>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</si>
  <si>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</si>
  <si>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</si>
  <si>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</si>
  <si>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</si>
  <si>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</si>
  <si>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</si>
  <si>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</si>
  <si>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</si>
  <si>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</si>
  <si>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</si>
  <si>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</si>
  <si>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</si>
  <si>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</si>
  <si>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</si>
  <si>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</si>
  <si>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</si>
  <si>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</si>
  <si>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</si>
  <si>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</si>
  <si>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</si>
  <si>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</si>
  <si>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</si>
  <si>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</si>
  <si>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</si>
  <si>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</si>
  <si>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</si>
  <si>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</si>
  <si>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</si>
  <si>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</si>
  <si>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</si>
  <si>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</si>
  <si>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</si>
  <si>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</si>
  <si>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</si>
  <si>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</si>
  <si>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</si>
  <si>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</si>
  <si>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</si>
  <si>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</si>
  <si>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</si>
  <si>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</si>
  <si>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</si>
  <si>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</si>
  <si>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</si>
  <si>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</si>
  <si>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</si>
  <si>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</si>
  <si>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</si>
  <si>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</si>
  <si>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</si>
  <si>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</si>
  <si>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</si>
  <si>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</si>
  <si>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</si>
  <si>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</si>
  <si>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</si>
  <si>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</si>
  <si>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</si>
  <si>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</si>
  <si>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</si>
  <si>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</si>
  <si>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</si>
  <si>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</si>
  <si>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</si>
  <si>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</si>
  <si>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</si>
  <si>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</si>
  <si>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</si>
  <si>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</si>
  <si>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</si>
  <si>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</si>
  <si>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</si>
  <si>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</si>
  <si>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</si>
  <si>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</si>
  <si>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</si>
  <si>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</si>
  <si>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</si>
  <si>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</si>
  <si>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</si>
  <si>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</si>
  <si>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</si>
  <si>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</si>
  <si>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</si>
  <si>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</si>
  <si>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</si>
  <si>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</si>
  <si>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</si>
  <si>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</si>
  <si>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</si>
  <si>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</si>
  <si>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</si>
  <si>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</si>
  <si>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</si>
  <si>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</si>
  <si>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</si>
  <si>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</si>
  <si>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</si>
  <si>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</si>
  <si>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</si>
  <si>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</si>
  <si>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</si>
  <si>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</si>
  <si>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</si>
  <si>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</si>
  <si>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</si>
  <si>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</si>
  <si>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</si>
  <si>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</si>
  <si>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</si>
  <si>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</si>
  <si>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</si>
  <si>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</si>
  <si>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</si>
  <si>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</si>
  <si>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</si>
  <si>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</si>
  <si>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</si>
  <si>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</si>
  <si>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</si>
  <si>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</si>
  <si>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</si>
  <si>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</si>
  <si>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</si>
  <si>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</si>
  <si>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</si>
  <si>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</si>
  <si>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</si>
  <si>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</si>
  <si>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</si>
  <si>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</si>
  <si>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</si>
  <si>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</si>
  <si>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</si>
  <si>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</si>
  <si>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</si>
  <si>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</si>
  <si>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</si>
  <si>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</si>
  <si>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</si>
  <si>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</si>
  <si>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</si>
  <si>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</si>
  <si>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</si>
  <si>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</si>
  <si>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</si>
  <si>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</si>
  <si>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</si>
  <si>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</si>
  <si>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</si>
  <si>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</si>
  <si>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</si>
  <si>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</si>
  <si>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</si>
  <si>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</si>
  <si>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</si>
  <si>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</si>
  <si>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</si>
  <si>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</si>
  <si>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</si>
  <si>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</si>
  <si>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</si>
  <si>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</si>
  <si>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</si>
  <si>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</si>
  <si>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</si>
  <si>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</si>
  <si>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</si>
  <si>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</si>
  <si>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</si>
  <si>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</si>
  <si>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</si>
  <si>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</si>
  <si>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</si>
  <si>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</si>
  <si>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</si>
  <si>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</si>
  <si>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</si>
  <si>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</si>
  <si>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</si>
  <si>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</si>
  <si>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</si>
  <si>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</si>
  <si>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</si>
  <si>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</si>
  <si>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</si>
  <si>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</si>
  <si>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</si>
  <si>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</si>
  <si>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</si>
  <si>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</si>
  <si>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</si>
  <si>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</si>
  <si>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</si>
  <si>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</si>
  <si>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</si>
  <si>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</si>
  <si>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</si>
  <si>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</si>
  <si>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</si>
  <si>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</si>
  <si>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</si>
  <si>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</si>
  <si>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</si>
  <si>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</si>
  <si>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</si>
  <si>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</si>
  <si>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</si>
  <si>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</si>
  <si>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</si>
  <si>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</si>
  <si>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</si>
  <si>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</si>
  <si>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</si>
  <si>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</si>
  <si>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</si>
  <si>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</si>
  <si>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</si>
  <si>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</si>
  <si>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</si>
  <si>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</si>
  <si>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</si>
  <si>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</si>
  <si>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</si>
  <si>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</si>
  <si>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</si>
  <si>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</si>
  <si>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</si>
  <si>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</si>
  <si>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</si>
  <si>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</si>
  <si>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</si>
  <si>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</si>
  <si>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</si>
  <si>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</si>
  <si>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</si>
  <si>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</si>
  <si>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</si>
  <si>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</si>
  <si>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</si>
  <si>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</si>
  <si>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</si>
  <si>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</si>
  <si>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</si>
  <si>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</si>
  <si>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</si>
  <si>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</si>
  <si>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</si>
  <si>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</si>
  <si>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</si>
  <si>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</si>
  <si>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</si>
  <si>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</si>
  <si>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</si>
  <si>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</si>
  <si>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</si>
  <si>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</si>
  <si>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</si>
  <si>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</si>
  <si>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</si>
  <si>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</si>
  <si>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</si>
  <si>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</si>
  <si>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</si>
  <si>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</si>
  <si>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</si>
  <si>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</si>
  <si>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</si>
  <si>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</si>
  <si>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</si>
  <si>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</si>
  <si>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</si>
  <si>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</si>
  <si>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</si>
  <si>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</si>
  <si>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</si>
  <si>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</si>
  <si>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</si>
  <si>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</si>
  <si>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</si>
  <si>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</si>
  <si>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</si>
  <si>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</si>
  <si>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</si>
  <si>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</si>
  <si>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</si>
  <si>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</si>
  <si>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</si>
  <si>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</si>
  <si>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</si>
  <si>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</si>
  <si>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</si>
  <si>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</si>
  <si>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</si>
  <si>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</si>
  <si>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</si>
  <si>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</si>
  <si>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</si>
  <si>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</si>
  <si>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</si>
  <si>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</si>
  <si>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</si>
  <si>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</si>
  <si>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</si>
  <si>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</si>
  <si>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</si>
  <si>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</si>
  <si>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</si>
  <si>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</si>
  <si>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</si>
  <si>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</si>
  <si>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</si>
  <si>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</si>
  <si>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</si>
  <si>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</si>
  <si>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</si>
  <si>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</si>
  <si>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</si>
  <si>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</si>
  <si>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</si>
  <si>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</si>
  <si>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</si>
  <si>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</si>
  <si>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</si>
  <si>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</si>
  <si>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</si>
  <si>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</si>
  <si>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</si>
  <si>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</si>
  <si>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</si>
  <si>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</si>
  <si>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</si>
  <si>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</si>
  <si>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</si>
  <si>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</si>
  <si>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</si>
  <si>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</si>
  <si>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</si>
  <si>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</si>
  <si>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</si>
  <si>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</si>
  <si>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</si>
  <si>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</si>
  <si>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</si>
  <si>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</si>
  <si>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</si>
  <si>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</si>
  <si>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</si>
  <si>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</si>
  <si>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</si>
  <si>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</si>
  <si>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</si>
  <si>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</si>
  <si>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</si>
  <si>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</si>
  <si>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</si>
  <si>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</si>
  <si>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</si>
  <si>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</si>
  <si>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</si>
  <si>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</si>
  <si>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</si>
  <si>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</si>
  <si>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</si>
  <si>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</si>
  <si>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</si>
  <si>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</si>
  <si>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</si>
  <si>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</si>
  <si>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</si>
  <si>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</si>
  <si>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</si>
  <si>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</si>
  <si>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</si>
  <si>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</si>
  <si>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</si>
  <si>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</si>
  <si>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</si>
  <si>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</si>
  <si>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</si>
  <si>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</si>
  <si>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</si>
  <si>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</si>
  <si>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</si>
  <si>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</si>
  <si>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</si>
  <si>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</si>
  <si>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</si>
  <si>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</si>
  <si>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</si>
  <si>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</si>
  <si>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</si>
  <si>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</si>
  <si>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</si>
  <si>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</si>
  <si>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</si>
  <si>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</si>
  <si>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</si>
  <si>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</si>
  <si>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</si>
  <si>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</si>
  <si>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</si>
  <si>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</si>
  <si>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</si>
  <si>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</si>
  <si>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</si>
  <si>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</si>
  <si>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</si>
  <si>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</si>
  <si>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</si>
  <si>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</si>
  <si>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</si>
  <si>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</si>
  <si>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</si>
  <si>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</si>
  <si>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</si>
  <si>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</si>
  <si>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</si>
  <si>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</si>
  <si>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</si>
  <si>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</si>
  <si>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</si>
  <si>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</si>
  <si>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</si>
  <si>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</si>
  <si>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</si>
  <si>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</si>
  <si>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</si>
  <si>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</si>
  <si>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</si>
  <si>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</si>
  <si>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</si>
  <si>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</si>
  <si>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</si>
  <si>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</si>
  <si>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</si>
  <si>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</si>
  <si>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</si>
  <si>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</si>
  <si>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</si>
  <si>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</si>
  <si>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</si>
  <si>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</si>
  <si>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</si>
  <si>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</si>
  <si>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</si>
  <si>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</si>
  <si>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</si>
  <si>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</si>
  <si>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</si>
  <si>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</si>
  <si>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</si>
  <si>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</si>
  <si>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</si>
  <si>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</si>
  <si>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</si>
  <si>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</si>
  <si>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</si>
  <si>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</si>
  <si>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</si>
  <si>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</si>
  <si>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</si>
  <si>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</si>
  <si>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</si>
  <si>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</si>
  <si>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</si>
  <si>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</si>
  <si>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</si>
  <si>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</si>
  <si>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</si>
  <si>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</si>
  <si>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</si>
  <si>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</si>
  <si>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</si>
  <si>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</si>
  <si>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</si>
  <si>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</si>
  <si>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</si>
  <si>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</si>
  <si>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</si>
  <si>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</si>
  <si>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</si>
  <si>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</si>
  <si>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</si>
  <si>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</si>
  <si>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</si>
  <si>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</si>
  <si>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</si>
  <si>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</si>
  <si>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</si>
  <si>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</si>
  <si>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</si>
  <si>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</si>
  <si>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</si>
  <si>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</si>
  <si>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</si>
  <si>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</si>
  <si>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</si>
  <si>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</si>
  <si>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</si>
  <si>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</si>
  <si>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</si>
  <si>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</si>
  <si>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</si>
  <si>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</si>
  <si>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</si>
  <si>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</si>
  <si>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</si>
  <si>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</si>
  <si>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</si>
  <si>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</si>
  <si>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</si>
  <si>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</si>
  <si>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</si>
  <si>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</si>
  <si>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</si>
  <si>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</si>
  <si>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</si>
  <si>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</si>
  <si>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</si>
  <si>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</si>
  <si>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</si>
  <si>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</si>
  <si>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</si>
  <si>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</si>
  <si>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</si>
  <si>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</si>
  <si>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</si>
  <si>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</si>
  <si>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</si>
  <si>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</si>
  <si>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</si>
  <si>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</si>
  <si>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</si>
  <si>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</si>
  <si>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</si>
  <si>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</si>
  <si>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</si>
  <si>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</si>
  <si>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</si>
  <si>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</si>
  <si>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</si>
  <si>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</si>
  <si>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</si>
  <si>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</si>
  <si>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</si>
  <si>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</si>
  <si>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</si>
  <si>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</si>
  <si>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</si>
  <si>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</si>
  <si>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</si>
  <si>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</si>
  <si>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</si>
  <si>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</si>
  <si>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</si>
  <si>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</si>
  <si>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</si>
  <si>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</si>
  <si>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</si>
  <si>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</si>
  <si>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</si>
  <si>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</si>
  <si>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</si>
  <si>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</si>
  <si>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</si>
  <si>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</si>
  <si>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</si>
  <si>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</si>
  <si>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</si>
  <si>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</si>
  <si>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</si>
  <si>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</si>
  <si>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</si>
  <si>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</si>
  <si>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</si>
  <si>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</si>
  <si>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</si>
  <si>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</si>
  <si>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</si>
  <si>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</si>
  <si>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</si>
  <si>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</si>
  <si>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</si>
  <si>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</si>
  <si>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</si>
  <si>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</si>
  <si>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</si>
  <si>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</si>
  <si>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</si>
  <si>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</si>
  <si>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</si>
  <si>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</si>
  <si>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</si>
  <si>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</si>
  <si>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</si>
  <si>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</si>
  <si>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</si>
  <si>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</si>
  <si>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</si>
  <si>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</si>
  <si>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</si>
  <si>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</si>
  <si>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</si>
  <si>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</si>
  <si>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</si>
  <si>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</si>
  <si>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</si>
  <si>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</si>
  <si>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</si>
  <si>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</si>
  <si>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</si>
  <si>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</si>
  <si>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</si>
  <si>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</si>
  <si>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</si>
  <si>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</si>
  <si>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</si>
  <si>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</si>
  <si>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</si>
  <si>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</si>
  <si>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</si>
  <si>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</si>
  <si>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</si>
  <si>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</si>
  <si>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</si>
  <si>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</si>
  <si>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</si>
  <si>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</si>
  <si>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</si>
  <si>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</si>
  <si>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</si>
  <si>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</si>
  <si>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</si>
  <si>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</si>
  <si>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</si>
  <si>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</si>
  <si>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</si>
  <si>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</si>
  <si>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</si>
  <si>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</si>
  <si>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</si>
  <si>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</si>
  <si>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</si>
  <si>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</si>
  <si>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</si>
  <si>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</si>
  <si>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</si>
  <si>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</si>
  <si>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</si>
  <si>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</si>
  <si>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</si>
  <si>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</si>
  <si>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</si>
  <si>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</si>
  <si>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</si>
  <si>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</si>
  <si>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</si>
  <si>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</si>
  <si>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</si>
  <si>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</si>
  <si>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</si>
  <si>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</si>
  <si>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</si>
  <si>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</si>
  <si>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</si>
  <si>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</si>
  <si>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</si>
  <si>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</si>
  <si>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</si>
  <si>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</si>
  <si>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</si>
  <si>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</si>
  <si>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</si>
  <si>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</si>
  <si>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</si>
  <si>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</si>
  <si>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</si>
  <si>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</si>
  <si>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</si>
  <si>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</si>
  <si>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</si>
  <si>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</si>
  <si>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</si>
  <si>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</si>
  <si>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</si>
  <si>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</si>
  <si>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</si>
  <si>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</si>
  <si>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</si>
  <si>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</si>
  <si>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</si>
  <si>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</si>
  <si>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</si>
  <si>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</si>
  <si>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</si>
  <si>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</si>
  <si>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</si>
  <si>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</si>
  <si>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</si>
  <si>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</si>
  <si>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</si>
  <si>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</si>
  <si>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</si>
  <si>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</si>
  <si>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</si>
  <si>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</si>
  <si>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</si>
  <si>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</si>
  <si>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</si>
  <si>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</si>
  <si>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</si>
  <si>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</si>
  <si>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</si>
  <si>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</si>
  <si>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</si>
  <si>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</si>
  <si>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</si>
  <si>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</si>
  <si>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</si>
  <si>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</si>
  <si>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</si>
  <si>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</si>
  <si>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</si>
  <si>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</si>
  <si>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</si>
  <si>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</si>
  <si>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</si>
  <si>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</si>
  <si>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</si>
  <si>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</si>
  <si>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</si>
  <si>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</si>
  <si>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</si>
  <si>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</si>
  <si>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</si>
  <si>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</si>
  <si>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</si>
  <si>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</si>
  <si>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</si>
  <si>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</si>
  <si>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</si>
  <si>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</si>
  <si>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</si>
  <si>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</si>
  <si>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</si>
  <si>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</si>
  <si>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</si>
  <si>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</si>
  <si>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</si>
  <si>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</si>
  <si>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</si>
  <si>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</si>
  <si>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</si>
  <si>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</si>
  <si>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</si>
  <si>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</si>
  <si>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</si>
  <si>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</si>
  <si>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</si>
  <si>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</si>
  <si>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</si>
  <si>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</si>
  <si>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</si>
  <si>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</si>
  <si>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</si>
  <si>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</si>
  <si>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</si>
  <si>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</si>
  <si>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</si>
  <si>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</si>
  <si>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</si>
  <si>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</si>
  <si>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</si>
  <si>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</si>
  <si>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</si>
  <si>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</si>
  <si>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</si>
  <si>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</si>
  <si>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</si>
  <si>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</si>
  <si>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</si>
  <si>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</si>
  <si>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</si>
  <si>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</si>
  <si>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</si>
  <si>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</si>
  <si>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</si>
  <si>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</si>
  <si>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</si>
  <si>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</si>
  <si>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</si>
  <si>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</si>
  <si>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</si>
  <si>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</si>
  <si>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</si>
  <si>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</si>
  <si>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</si>
  <si>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</si>
  <si>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</si>
  <si>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</si>
  <si>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</si>
  <si>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</si>
  <si>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</si>
  <si>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</si>
  <si>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</si>
  <si>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</si>
  <si>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</si>
  <si>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</si>
  <si>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</si>
  <si>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</si>
  <si>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</si>
  <si>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</si>
  <si>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</si>
  <si>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</si>
  <si>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</si>
  <si>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</si>
  <si>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</si>
  <si>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</si>
  <si>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</si>
  <si>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</si>
  <si>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</si>
  <si>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</si>
  <si>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</si>
  <si>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</si>
  <si>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</si>
  <si>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</si>
  <si>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</si>
  <si>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</si>
  <si>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</si>
  <si>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</si>
  <si>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</si>
  <si>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</si>
  <si>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</si>
  <si>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</si>
  <si>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</si>
  <si>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</si>
  <si>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</si>
  <si>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</si>
  <si>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</si>
  <si>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</si>
  <si>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</si>
  <si>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</si>
  <si>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</si>
  <si>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</si>
  <si>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</si>
  <si>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</si>
  <si>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</si>
  <si>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</si>
  <si>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</si>
  <si>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</si>
  <si>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</si>
  <si>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</si>
  <si>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</si>
  <si>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</si>
  <si>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</si>
  <si>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</si>
  <si>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</si>
  <si>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</si>
  <si>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</si>
  <si>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</si>
  <si>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</si>
  <si>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</si>
  <si>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</si>
  <si>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</si>
  <si>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</si>
  <si>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</si>
  <si>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</si>
  <si>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</si>
  <si>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</si>
  <si>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</si>
  <si>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</si>
  <si>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</si>
  <si>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</si>
  <si>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</si>
  <si>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</si>
  <si>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</si>
  <si>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</si>
  <si>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</si>
  <si>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</si>
  <si>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</si>
  <si>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</si>
  <si>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</si>
  <si>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</si>
  <si>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</si>
  <si>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</si>
  <si>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</si>
  <si>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</si>
  <si>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</si>
  <si>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</si>
  <si>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</si>
  <si>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</si>
  <si>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</si>
  <si>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</si>
  <si>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</si>
  <si>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</si>
  <si>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</si>
  <si>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</si>
  <si>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</si>
  <si>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</si>
  <si>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</si>
  <si>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</si>
  <si>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</si>
  <si>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</si>
  <si>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</si>
  <si>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</si>
  <si>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</si>
  <si>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</si>
  <si>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</si>
  <si>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</si>
  <si>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</si>
  <si>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</si>
  <si>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</si>
  <si>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</si>
  <si>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</si>
  <si>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</si>
  <si>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</si>
  <si>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</si>
  <si>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</si>
  <si>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</si>
  <si>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</si>
  <si>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</si>
  <si>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</si>
  <si>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</si>
  <si>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</si>
  <si>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</si>
  <si>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</si>
  <si>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</si>
  <si>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</si>
  <si>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</si>
  <si>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</si>
  <si>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</si>
  <si>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</si>
  <si>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</si>
  <si>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</si>
  <si>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</si>
  <si>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</si>
  <si>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</si>
  <si>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</si>
  <si>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</si>
  <si>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</si>
  <si>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</si>
  <si>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</si>
  <si>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</si>
  <si>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</si>
  <si>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</si>
  <si>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</si>
  <si>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</si>
  <si>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</si>
  <si>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</si>
  <si>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</si>
  <si>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</si>
  <si>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</si>
  <si>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</si>
  <si>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</si>
  <si>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</si>
  <si>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</si>
  <si>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</si>
  <si>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</si>
  <si>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</si>
  <si>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</si>
  <si>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</si>
  <si>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</si>
  <si>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</si>
  <si>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</si>
  <si>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</si>
  <si>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</si>
  <si>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</si>
  <si>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</si>
  <si>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</si>
  <si>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</si>
  <si>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</si>
  <si>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</si>
  <si>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</si>
  <si>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</si>
  <si>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</si>
  <si>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</si>
  <si>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</si>
  <si>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</si>
  <si>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</si>
  <si>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</si>
  <si>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</si>
  <si>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</si>
  <si>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</si>
  <si>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</si>
  <si>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</si>
  <si>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</si>
  <si>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</si>
  <si>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</si>
  <si>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</si>
  <si>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</si>
  <si>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</si>
  <si>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</si>
  <si>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</si>
  <si>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</si>
  <si>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</si>
  <si>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</si>
  <si>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</si>
  <si>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</si>
  <si>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</si>
  <si>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</si>
  <si>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</si>
  <si>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</si>
  <si>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</si>
  <si>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</si>
  <si>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</si>
  <si>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</si>
  <si>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</si>
  <si>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</si>
  <si>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</si>
  <si>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</si>
  <si>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</si>
  <si>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</si>
  <si>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</si>
  <si>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</si>
  <si>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</si>
  <si>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</si>
  <si>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</si>
  <si>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</si>
  <si>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</si>
  <si>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</si>
  <si>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</si>
  <si>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</si>
  <si>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</si>
  <si>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</si>
  <si>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</si>
  <si>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</si>
  <si>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</si>
  <si>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</si>
  <si>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</si>
  <si>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</si>
  <si>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</si>
  <si>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</si>
  <si>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</si>
  <si>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</si>
  <si>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</si>
  <si>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</si>
  <si>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</si>
  <si>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</si>
  <si>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</si>
  <si>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</si>
  <si>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</si>
  <si>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</si>
  <si>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</si>
  <si>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</si>
  <si>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</si>
  <si>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</si>
  <si>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</si>
  <si>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</si>
  <si>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</si>
  <si>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</si>
  <si>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</si>
  <si>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</si>
  <si>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</si>
  <si>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</si>
  <si>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</si>
  <si>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</si>
  <si>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</si>
  <si>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</si>
  <si>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</si>
  <si>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</si>
  <si>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</si>
  <si>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</si>
  <si>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</si>
  <si>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</si>
  <si>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</si>
  <si>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</si>
  <si>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</si>
  <si>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</si>
  <si>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</si>
  <si>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</si>
  <si>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</si>
  <si>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</si>
  <si>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</si>
  <si>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</si>
  <si>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</si>
  <si>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</si>
  <si>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</si>
  <si>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</si>
  <si>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</si>
  <si>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</si>
  <si>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</si>
  <si>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</si>
  <si>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</si>
  <si>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</si>
  <si>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</si>
  <si>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</si>
  <si>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</si>
  <si>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</si>
  <si>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</si>
  <si>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</si>
  <si>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</si>
  <si>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</si>
  <si>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</si>
  <si>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</si>
  <si>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</si>
  <si>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</si>
  <si>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</si>
  <si>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</si>
  <si>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</si>
  <si>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</si>
  <si>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</si>
  <si>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</si>
  <si>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</si>
  <si>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</si>
  <si>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</si>
  <si>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</si>
  <si>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</si>
  <si>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</si>
  <si>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</si>
  <si>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</si>
  <si>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</si>
  <si>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</si>
  <si>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</si>
  <si>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</si>
  <si>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</si>
  <si>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</si>
  <si>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</si>
  <si>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</si>
  <si>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</si>
  <si>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</si>
  <si>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</si>
  <si>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</si>
  <si>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</si>
  <si>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</si>
  <si>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</si>
  <si>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</si>
  <si>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</si>
  <si>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</si>
  <si>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</si>
  <si>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</si>
  <si>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</si>
  <si>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</si>
  <si>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</si>
  <si>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</si>
  <si>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</si>
  <si>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</si>
  <si>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</si>
  <si>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</si>
  <si>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</si>
  <si>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</si>
  <si>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</si>
  <si>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</si>
  <si>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</si>
  <si>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</si>
  <si>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</si>
  <si>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</si>
  <si>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</si>
  <si>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</si>
  <si>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</si>
  <si>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</si>
  <si>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</si>
  <si>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</si>
  <si>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</si>
  <si>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</si>
  <si>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</si>
  <si>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</si>
  <si>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</si>
  <si>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</si>
  <si>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</si>
  <si>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</si>
  <si>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</si>
  <si>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</si>
  <si>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</si>
  <si>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</si>
  <si>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</si>
  <si>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</si>
  <si>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</si>
  <si>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</si>
  <si>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</si>
  <si>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</si>
  <si>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</si>
  <si>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</si>
  <si>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</si>
  <si>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</si>
  <si>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</si>
  <si>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</si>
  <si>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</si>
  <si>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</si>
  <si>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</si>
  <si>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</si>
  <si>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</si>
  <si>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</si>
  <si>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</si>
  <si>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</si>
  <si>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</si>
  <si>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</si>
  <si>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</si>
  <si>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</si>
  <si>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</si>
  <si>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</si>
  <si>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</si>
  <si>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</si>
  <si>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</si>
  <si>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</si>
  <si>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</si>
  <si>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</si>
  <si>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</si>
  <si>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</si>
  <si>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</si>
  <si>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</si>
  <si>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</si>
  <si>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</si>
  <si>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</si>
  <si>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</si>
  <si>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</si>
  <si>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</si>
  <si>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</si>
  <si>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</si>
  <si>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</si>
  <si>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</si>
  <si>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</si>
  <si>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</si>
  <si>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</si>
  <si>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</si>
  <si>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</si>
  <si>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</si>
  <si>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</si>
  <si>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</si>
  <si>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</si>
  <si>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</si>
  <si>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</si>
  <si>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</si>
  <si>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</si>
  <si>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</si>
  <si>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</si>
  <si>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</si>
  <si>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</si>
  <si>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</si>
  <si>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</si>
  <si>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</si>
  <si>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</si>
  <si>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</si>
  <si>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</si>
  <si>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</si>
  <si>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</si>
  <si>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</si>
  <si>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</si>
  <si>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</si>
  <si>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</si>
  <si>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</si>
  <si>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</si>
  <si>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</si>
  <si>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</si>
  <si>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</si>
  <si>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</si>
  <si>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</si>
  <si>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</si>
  <si>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</si>
  <si>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</si>
  <si>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</si>
  <si>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</si>
  <si>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</si>
  <si>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</si>
  <si>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</si>
  <si>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</si>
  <si>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</si>
  <si>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</si>
  <si>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</si>
  <si>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</si>
  <si>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</si>
  <si>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</si>
  <si>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</si>
  <si>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</si>
  <si>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</si>
  <si>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</si>
  <si>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</si>
  <si>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</si>
  <si>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</si>
  <si>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</si>
  <si>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</si>
  <si>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</si>
  <si>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</si>
  <si>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</si>
  <si>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</si>
  <si>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</si>
  <si>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</si>
  <si>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</si>
  <si>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</si>
  <si>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</si>
  <si>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</si>
  <si>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</si>
  <si>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</si>
  <si>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</si>
  <si>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</si>
  <si>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</si>
  <si>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</si>
  <si>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</si>
  <si>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</si>
  <si>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</si>
  <si>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</si>
  <si>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</si>
  <si>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</si>
  <si>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</si>
  <si>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</si>
  <si>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</si>
  <si>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</si>
  <si>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</si>
  <si>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</si>
  <si>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</si>
  <si>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</si>
  <si>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</si>
  <si>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</si>
  <si>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</si>
  <si>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</si>
  <si>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</si>
  <si>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</si>
  <si>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</si>
  <si>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</si>
  <si>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</si>
  <si>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</si>
  <si>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</si>
  <si>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</si>
  <si>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</si>
  <si>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</si>
  <si>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</si>
  <si>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</si>
  <si>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</si>
  <si>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</si>
  <si>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</si>
  <si>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</si>
  <si>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</si>
  <si>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</si>
  <si>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</si>
  <si>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</si>
  <si>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</si>
  <si>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</si>
  <si>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</si>
  <si>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</si>
  <si>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</si>
  <si>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</si>
  <si>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</si>
  <si>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</si>
  <si>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</si>
  <si>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</si>
  <si>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</si>
  <si>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</si>
  <si>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</si>
  <si>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</si>
  <si>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</si>
  <si>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</si>
  <si>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</si>
  <si>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</si>
  <si>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</si>
  <si>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</si>
  <si>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</si>
  <si>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</si>
  <si>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</si>
  <si>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</si>
  <si>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</si>
  <si>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</si>
  <si>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</si>
  <si>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</si>
  <si>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</si>
  <si>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</si>
  <si>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</si>
  <si>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</si>
  <si>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</si>
  <si>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</si>
  <si>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</si>
  <si>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</si>
  <si>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</si>
  <si>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</si>
  <si>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</si>
  <si>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</si>
  <si>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</si>
  <si>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</si>
  <si>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</si>
  <si>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</si>
  <si>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</si>
  <si>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</si>
  <si>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</si>
  <si>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</si>
  <si>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</si>
  <si>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</si>
  <si>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</si>
  <si>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</si>
  <si>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</si>
  <si>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</si>
  <si>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</si>
  <si>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</si>
  <si>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</si>
  <si>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</si>
  <si>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</si>
  <si>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</si>
  <si>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</si>
  <si>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</si>
  <si>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</si>
  <si>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</si>
  <si>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</si>
  <si>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</si>
  <si>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</si>
  <si>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</si>
  <si>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</si>
  <si>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</si>
  <si>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</si>
  <si>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</si>
  <si>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</si>
  <si>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</si>
  <si>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</si>
  <si>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</si>
  <si>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</si>
  <si>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</si>
  <si>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</si>
  <si>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</si>
  <si>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</si>
  <si>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</si>
  <si>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</si>
  <si>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</si>
  <si>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</si>
  <si>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</si>
  <si>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</si>
  <si>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</si>
  <si>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</si>
  <si>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</si>
  <si>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</si>
  <si>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</si>
  <si>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</si>
  <si>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</si>
  <si>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</si>
  <si>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</si>
  <si>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</si>
  <si>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</si>
  <si>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</si>
  <si>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</si>
  <si>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</si>
  <si>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</si>
  <si>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</si>
  <si>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</si>
  <si>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</si>
  <si>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</si>
  <si>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</si>
  <si>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</si>
  <si>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</si>
  <si>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</si>
  <si>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</si>
  <si>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</si>
  <si>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</si>
  <si>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</si>
  <si>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</si>
  <si>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</si>
  <si>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</si>
  <si>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</si>
  <si>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</si>
  <si>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</si>
  <si>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</si>
  <si>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</si>
  <si>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</si>
  <si>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</si>
  <si>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</si>
  <si>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</si>
  <si>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</si>
  <si>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</si>
  <si>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</si>
  <si>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</si>
  <si>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</si>
  <si>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</si>
  <si>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</si>
  <si>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</si>
  <si>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</si>
  <si>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</si>
  <si>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</si>
  <si>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</si>
  <si>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</si>
  <si>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</si>
  <si>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</si>
  <si>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</si>
  <si>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</si>
  <si>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</si>
  <si>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</si>
  <si>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</si>
  <si>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</si>
  <si>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</si>
  <si>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</si>
  <si>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</si>
  <si>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</si>
  <si>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</si>
  <si>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</si>
  <si>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</si>
  <si>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</si>
  <si>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</si>
  <si>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</si>
  <si>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</si>
  <si>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</si>
  <si>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</si>
  <si>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</si>
  <si>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</si>
  <si>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</si>
  <si>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</si>
  <si>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</si>
  <si>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</si>
  <si>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</si>
  <si>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</si>
  <si>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</si>
  <si>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</si>
  <si>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</si>
  <si>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</si>
  <si>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</si>
  <si>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</si>
  <si>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</si>
  <si>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</si>
  <si>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</si>
  <si>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</si>
  <si>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</si>
  <si>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</si>
  <si>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</si>
  <si>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</si>
  <si>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</si>
  <si>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</si>
  <si>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</si>
  <si>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</si>
  <si>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</si>
  <si>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</si>
  <si>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</si>
  <si>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</si>
  <si>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</si>
  <si>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</si>
  <si>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</si>
  <si>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</si>
  <si>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</si>
  <si>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</si>
  <si>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</si>
  <si>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</si>
  <si>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</si>
  <si>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</si>
  <si>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</si>
  <si>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</si>
  <si>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</si>
  <si>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</si>
  <si>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</si>
  <si>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</si>
  <si>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</si>
  <si>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</si>
  <si>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</si>
  <si>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</si>
  <si>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</si>
  <si>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</si>
  <si>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</si>
  <si>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</si>
  <si>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</si>
  <si>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</si>
  <si>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</si>
  <si>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</si>
  <si>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</si>
  <si>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</si>
  <si>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</si>
  <si>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</si>
  <si>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</si>
  <si>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</si>
  <si>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</si>
  <si>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</si>
  <si>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</si>
  <si>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</si>
  <si>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</si>
  <si>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</si>
  <si>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</si>
  <si>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</si>
  <si>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</si>
  <si>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</si>
  <si>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</si>
  <si>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</si>
  <si>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</si>
  <si>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</si>
  <si>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</si>
  <si>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</si>
  <si>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</si>
  <si>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</si>
  <si>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</si>
  <si>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</si>
  <si>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</si>
  <si>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</si>
  <si>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</si>
  <si>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</si>
  <si>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</si>
  <si>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</si>
  <si>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</si>
  <si>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</si>
  <si>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</si>
  <si>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</si>
  <si>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</si>
  <si>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</si>
  <si>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</si>
  <si>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</si>
  <si>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</si>
  <si>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</si>
  <si>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</si>
  <si>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</si>
  <si>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</si>
  <si>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</si>
  <si>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</si>
  <si>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</si>
  <si>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</si>
  <si>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</si>
  <si>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</si>
  <si>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</si>
  <si>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</si>
  <si>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</si>
  <si>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</si>
  <si>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</si>
  <si>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</si>
  <si>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</si>
  <si>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</si>
  <si>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</si>
  <si>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</si>
  <si>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</si>
  <si>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</si>
  <si>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</si>
  <si>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</si>
  <si>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</si>
  <si>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</si>
  <si>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</si>
  <si>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</si>
  <si>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</si>
  <si>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</si>
  <si>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</si>
  <si>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</si>
  <si>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</si>
  <si>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</si>
  <si>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</si>
  <si>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</si>
  <si>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</si>
  <si>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</si>
  <si>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</si>
  <si>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</si>
  <si>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</si>
  <si>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</si>
  <si>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</si>
  <si>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</si>
  <si>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</si>
  <si>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</si>
  <si>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</si>
  <si>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</si>
  <si>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</si>
  <si>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</si>
  <si>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</si>
  <si>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</si>
  <si>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</si>
  <si>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</si>
  <si>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</si>
  <si>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</si>
  <si>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</si>
  <si>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</si>
  <si>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</si>
  <si>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</si>
  <si>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</si>
  <si>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</si>
  <si>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</si>
  <si>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</si>
  <si>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</si>
  <si>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</si>
  <si>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</si>
  <si>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</si>
  <si>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</si>
  <si>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</si>
  <si>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</si>
  <si>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</si>
  <si>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</si>
  <si>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</si>
  <si>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</si>
  <si>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</si>
  <si>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</si>
  <si>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</si>
  <si>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</si>
  <si>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</si>
  <si>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</si>
  <si>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</si>
  <si>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</si>
  <si>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</si>
  <si>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</si>
  <si>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</si>
  <si>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</si>
  <si>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</si>
  <si>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</si>
  <si>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</si>
  <si>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</si>
  <si>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</si>
  <si>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</si>
  <si>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</si>
  <si>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</si>
  <si>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</si>
  <si>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</si>
  <si>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</si>
  <si>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</si>
  <si>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</si>
  <si>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</si>
  <si>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</si>
  <si>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</si>
  <si>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</si>
  <si>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</si>
  <si>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</si>
  <si>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</si>
  <si>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</si>
  <si>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</si>
  <si>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</si>
  <si>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</si>
  <si>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</si>
  <si>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</si>
  <si>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</si>
  <si>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</si>
  <si>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</si>
  <si>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</si>
  <si>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</si>
  <si>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</si>
  <si>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</si>
  <si>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</si>
  <si>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</si>
  <si>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</si>
  <si>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</si>
  <si>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</si>
  <si>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</si>
  <si>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</si>
  <si>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</si>
  <si>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</si>
  <si>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</si>
  <si>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</si>
  <si>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</si>
  <si>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</si>
  <si>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</si>
  <si>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</si>
  <si>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</si>
  <si>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</si>
  <si>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</si>
  <si>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</si>
  <si>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</si>
  <si>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</si>
  <si>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</si>
  <si>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</si>
  <si>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</si>
  <si>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</si>
  <si>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</si>
  <si>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</si>
  <si>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</si>
  <si>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</si>
  <si>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</si>
  <si>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</si>
  <si>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</si>
  <si>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</si>
  <si>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</si>
  <si>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</si>
  <si>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</si>
  <si>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</si>
  <si>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</si>
  <si>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</si>
  <si>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</si>
  <si>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</si>
  <si>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</si>
  <si>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</si>
  <si>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</si>
  <si>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</si>
  <si>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</si>
  <si>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</si>
  <si>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</si>
  <si>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</si>
  <si>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</si>
  <si>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</si>
  <si>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</si>
  <si>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</si>
  <si>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</si>
  <si>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</si>
  <si>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</si>
  <si>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</si>
  <si>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</si>
  <si>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</si>
  <si>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</si>
  <si>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</si>
  <si>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</si>
  <si>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</si>
  <si>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</si>
  <si>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</si>
  <si>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</si>
  <si>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</si>
  <si>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</si>
  <si>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</si>
  <si>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</si>
  <si>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</si>
  <si>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</si>
  <si>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</si>
  <si>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</si>
  <si>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</si>
  <si>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</si>
  <si>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</si>
  <si>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</si>
  <si>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</si>
  <si>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</si>
  <si>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</si>
  <si>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</si>
  <si>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</si>
  <si>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</si>
  <si>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</si>
  <si>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</si>
  <si>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</si>
  <si>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</si>
  <si>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</si>
  <si>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</si>
  <si>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</si>
  <si>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</si>
  <si>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</si>
  <si>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</si>
  <si>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</si>
  <si>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</si>
  <si>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</si>
  <si>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</si>
  <si>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</si>
  <si>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</si>
  <si>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</si>
  <si>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</si>
  <si>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</si>
  <si>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</si>
  <si>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</si>
  <si>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</si>
  <si>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</si>
  <si>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</si>
  <si>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</si>
  <si>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</si>
  <si>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</si>
  <si>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</si>
  <si>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</si>
  <si>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</si>
  <si>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</si>
  <si>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</si>
  <si>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</si>
  <si>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</si>
  <si>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</si>
  <si>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</si>
  <si>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</si>
  <si>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</si>
  <si>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</si>
  <si>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</si>
  <si>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</si>
  <si>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</si>
  <si>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</si>
  <si>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</si>
  <si>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</si>
  <si>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</si>
  <si>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</si>
  <si>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</si>
  <si>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</si>
  <si>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</si>
  <si>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</si>
  <si>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</si>
  <si>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</si>
  <si>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</si>
  <si>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</si>
  <si>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</si>
  <si>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</si>
  <si>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</si>
  <si>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</si>
  <si>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</si>
  <si>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</si>
  <si>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</si>
  <si>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</si>
  <si>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</si>
  <si>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</si>
  <si>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</si>
  <si>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</si>
  <si>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</si>
  <si>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</si>
  <si>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</si>
  <si>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</si>
  <si>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</si>
  <si>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</si>
  <si>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</si>
  <si>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</si>
  <si>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</si>
  <si>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</si>
  <si>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</si>
  <si>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</si>
  <si>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</si>
  <si>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</si>
  <si>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</si>
  <si>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</si>
  <si>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</si>
  <si>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</si>
  <si>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</si>
  <si>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</si>
  <si>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</si>
  <si>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</si>
  <si>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</si>
  <si>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</si>
  <si>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</si>
  <si>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</si>
  <si>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</si>
  <si>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</si>
  <si>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</si>
  <si>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</si>
  <si>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</si>
  <si>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</si>
  <si>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</si>
  <si>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</si>
  <si>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</si>
  <si>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</si>
  <si>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</si>
  <si>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</si>
  <si>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</si>
  <si>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</si>
  <si>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</si>
  <si>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</si>
  <si>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</si>
  <si>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</si>
  <si>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</si>
  <si>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</si>
  <si>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</si>
  <si>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</si>
  <si>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</si>
  <si>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</si>
  <si>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</si>
  <si>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</si>
  <si>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</si>
  <si>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</si>
  <si>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</si>
  <si>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</si>
  <si>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</si>
  <si>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</si>
  <si>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</si>
  <si>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</si>
  <si>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</si>
  <si>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</si>
  <si>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</si>
  <si>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</si>
  <si>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</si>
  <si>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</si>
  <si>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</si>
  <si>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</si>
  <si>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</si>
  <si>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</si>
  <si>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</si>
  <si>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</si>
  <si>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</si>
  <si>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</si>
  <si>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</si>
  <si>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</si>
  <si>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</si>
  <si>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</si>
  <si>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</si>
  <si>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</si>
  <si>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</si>
  <si>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</si>
  <si>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</si>
  <si>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</si>
  <si>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</si>
  <si>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</si>
  <si>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</si>
  <si>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</si>
  <si>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</si>
  <si>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</si>
  <si>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</si>
  <si>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</si>
  <si>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</si>
  <si>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</si>
  <si>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</si>
  <si>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</si>
  <si>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</si>
  <si>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</si>
  <si>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</si>
  <si>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</si>
  <si>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</si>
  <si>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</si>
  <si>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</si>
  <si>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</si>
  <si>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</si>
  <si>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</si>
  <si>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</si>
  <si>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</si>
  <si>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</si>
  <si>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</si>
  <si>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</si>
  <si>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</si>
  <si>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</si>
  <si>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</si>
  <si>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</si>
  <si>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</si>
  <si>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</si>
  <si>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</si>
  <si>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</si>
  <si>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</si>
  <si>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</si>
  <si>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</si>
  <si>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</si>
  <si>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</si>
  <si>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</si>
  <si>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</si>
  <si>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</si>
  <si>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</si>
  <si>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</si>
  <si>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</si>
  <si>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</si>
  <si>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</si>
  <si>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</si>
  <si>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</si>
  <si>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</si>
  <si>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</si>
  <si>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</si>
  <si>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</si>
  <si>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</si>
  <si>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</si>
  <si>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</si>
  <si>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</si>
  <si>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</si>
  <si>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</si>
  <si>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</si>
  <si>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</si>
  <si>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</si>
  <si>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</si>
  <si>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</si>
  <si>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</si>
  <si>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</si>
  <si>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</si>
  <si>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</si>
  <si>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</si>
  <si>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</si>
  <si>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</si>
  <si>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</si>
  <si>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</si>
  <si>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</si>
  <si>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</si>
  <si>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</si>
  <si>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</si>
  <si>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</si>
  <si>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</si>
  <si>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</si>
  <si>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</si>
  <si>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</si>
  <si>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</si>
  <si>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</si>
  <si>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</si>
  <si>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</si>
  <si>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</si>
  <si>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</si>
  <si>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</si>
  <si>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</si>
  <si>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</si>
  <si>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</si>
  <si>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</si>
  <si>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</si>
  <si>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</si>
  <si>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</si>
  <si>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</si>
  <si>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</si>
  <si>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</si>
  <si>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</si>
  <si>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</si>
  <si>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</si>
  <si>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</si>
  <si>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</si>
  <si>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</si>
  <si>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</si>
  <si>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</si>
  <si>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</si>
  <si>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</si>
  <si>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</si>
  <si>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</si>
  <si>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</si>
  <si>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</si>
  <si>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</si>
  <si>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</si>
  <si>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</si>
  <si>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</si>
  <si>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 xml:space="preserve">PCM-20251124-00001091
</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</si>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</sst>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322.64688993055461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45985.595315856481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45985.595315856481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45985.595315856481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45985.595315856481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45985.595315856481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45985.595315856481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45985.595315856481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45985.595315856481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45985.595315856481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45985.595315856481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45985.595315856481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45985.595315856481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45985.595315856481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45985.595315856481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45985.595315856481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45985.595315856481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45985.595315856481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45985.595315856481</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45985.595315856481</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160.59547789351927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1.2078968749992782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39107</v>
      </c>
      <c r="B5" s="18" t="str">
        <f>IFERROR(VLOOKUP(D5,DB!A:K,11,0),"")</f>
        <v>R2</v>
      </c>
      <c r="C5" s="18">
        <v>2</v>
      </c>
      <c r="D5" s="18" t="s">
        <v>23716</v>
      </c>
      <c r="E5" s="102" t="s">
        <v>39100</v>
      </c>
      <c r="F5" s="103">
        <v>45985.51122685185</v>
      </c>
      <c r="G5" s="104">
        <f ca="1">IFERROR(NOW()-F5,"-")</f>
        <v>8.4089004631096032E-2</v>
      </c>
      <c r="H5" s="150"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0">
        <v>45985.512511574074</v>
      </c>
      <c r="G6" s="104">
        <f ca="1">IFERROR(NOW()-F6,"-")</f>
        <v>8.2804282406868879E-2</v>
      </c>
      <c r="H6" s="150"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45985.595315856481</v>
      </c>
      <c r="H7" s="150"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1" t="s">
        <v>39116</v>
      </c>
      <c r="B8" s="18" t="str">
        <f>IFERROR(VLOOKUP(D8,DB!A:K,11,0),"")</f>
        <v>R2</v>
      </c>
      <c r="C8" s="18">
        <v>4</v>
      </c>
      <c r="D8" s="18" t="s">
        <v>39117</v>
      </c>
      <c r="E8" s="102" t="s">
        <v>39100</v>
      </c>
      <c r="F8" s="150">
        <v>45985.541909722226</v>
      </c>
      <c r="G8" s="104">
        <f ca="1">IFERROR(NOW()-F8,"-")</f>
        <v>5.3406134255055804E-2</v>
      </c>
      <c r="H8" s="150" t="s">
        <v>39115</v>
      </c>
      <c r="I8" s="18" t="str">
        <f>IFERROR(VLOOKUP(D8,DB!A:F,6,0),"")</f>
        <v>SCECO</v>
      </c>
      <c r="J8" s="18" t="str">
        <f>IFERROR(VLOOKUP(D8,DB!A:G,7,0),"")</f>
        <v>Vandalized+Vandalized</v>
      </c>
      <c r="K8" s="61"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1" t="s">
        <v>39119</v>
      </c>
      <c r="B9" s="18" t="str">
        <f>IFERROR(VLOOKUP(D9,DB!A:K,11,0),"")</f>
        <v>R2</v>
      </c>
      <c r="C9" s="18">
        <v>1</v>
      </c>
      <c r="D9" s="18" t="s">
        <v>39120</v>
      </c>
      <c r="E9" s="102" t="s">
        <v>39100</v>
      </c>
      <c r="F9" s="103">
        <v>45985.586238425924</v>
      </c>
      <c r="G9" s="104">
        <f ca="1">IFERROR(NOW()-F9,"-")</f>
        <v>9.0774305572267622E-3</v>
      </c>
      <c r="H9" s="150"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45985.595315856481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45985.595315856481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45985.595315856481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45985.595315856481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45985.595315856481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45985.595315856481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45985.595315856481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45985.595315856481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45985.595315856481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45985.595315856481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45985.595315856481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45985.595315856481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45985.595315856481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45985.595315856481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45985.595315856481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45985.595315856481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45985.595315856481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45985.595315856481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45985.595315856481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45985.595315856481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45985.595315856481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45985.595315856481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45985.595315856481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45985.595315856481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45985.595315856481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45985.595315856481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45985.595315856481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45985.595315856481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45985.595315856481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45985.595315856481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45985.595315856481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45985.595315856481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45985.595315856481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45985.595315856481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45985.595315856481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45985.595315856481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45985.595315856481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45985.595315856481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45985.595315856481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45985.595315856481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45985.595315856481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45985.595315856481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45985.595315856481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45985.595315856481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45985.595315856481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45985.595315856481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45985.595315856481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45985.595315856481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45985.595315856481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45985.595315856481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45985.595315856481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45985.595315856481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45985.595315856481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45985.595315856481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45985.595315856481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45985.595315856481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45985.595315856481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45985.595315856481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45985.595315856481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45985.595315856481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45985.595315856481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45985.595315856481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45985.595315856481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45985.595315856481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45985.595315856481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45985.595315856481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45985.595315856481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45985.595315856481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45985.595315856481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45985.595315856481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45985.595315856481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45985.595315856481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45985.595315856481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45985.595315856481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45985.595315856481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45985.595315856481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45985.595315856481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45985.595315856481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45985.595315856481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45985.595315856481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45985.595315856481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45985.595315856481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45985.595315856481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45985.595315856481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45985.595315856481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45985.595315856481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45985.595315856481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45985.595315856481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45985.595315856481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45985.595315856481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45985.595315856481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45985.595315856481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45985.595315856481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45985.595315856481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45985.595315856481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45985.595315856481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45985.595315856481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45985.595315856481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45985.595315856481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45985.595315856481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45985.595315856481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45985.595315856481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45985.595315856481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45985.595315856481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45985.595315856481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45985.595315856481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45985.595315856481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45985.595315856481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45985.595315856481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45985.595315856481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45985.595315856481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45985.595315856481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45985.595315856481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45985.595315856481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45985.595315856481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45985.595315856481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45985.595315856481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45985.595315856481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45985.595315856481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45985.595315856481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45985.595315856481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45985.595315856481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45985.595315856481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45985.595315856481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45985.595315856481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45985.595315856481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45985.595315856481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45985.595315856481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45985.595315856481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45985.595315856481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45985.595315856481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45985.595315856481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45985.595315856481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45985.595315856481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45985.595315856481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45985.595315856481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45985.595315856481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45985.595315856481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45985.595315856481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45985.595315856481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45985.595315856481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45985.595315856481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45985.595315856481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45985.595315856481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45985.595315856481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45985.595315856481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45985.595315856481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45985.595315856481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45985.595315856481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45985.595315856481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45985.595315856481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45985.595315856481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45985.595315856481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45985.595315856481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45985.595315856481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45985.595315856481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45985.595315856481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45985.595315856481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45985.595315856481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45985.595315856481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45985.595315856481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45985.595315856481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45985.595315856481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45985.595315856481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45985.595315856481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45985.595315856481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45985.595315856481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45985.595315856481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45985.595315856481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45985.595315856481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45985.595315856481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45985.595315856481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45985.595315856481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45985.595315856481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45985.595315856481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45985.595315856481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45985.595315856481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45985.595315856481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45985.595315856481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45985.595315856481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45985.595315856481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45985.595315856481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45985.595315856481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45985.595315856481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45985.595315856481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45985.595315856481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45985.595315856481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45985.595315856481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45985.595315856481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45985.595315856481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45985.595315856481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45985.595315856481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45985.595315856481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45985.595315856481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45985.595315856481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45985.595315856481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45985.595315856481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45985.595315856481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45985.595315856481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45985.595315856481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45985.595315856481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45985.595315856481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45985.595315856481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45985.595315856481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45985.595315856481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45985.595315856481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45985.595315856481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45985.595315856481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45985.595315856481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45985.595315856481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45985.595315856481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45985.595315856481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45985.595315856481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45985.595315856481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45985.595315856481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45985.595315856481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45985.595315856481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45985.595315856481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45985.595315856481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45985.595315856481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45985.595315856481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45985.595315856481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45985.595315856481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45985.595315856481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45985.595315856481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45985.595315856481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45985.595315856481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45985.595315856481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45985.595315856481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45985.595315856481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45985.595315856481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45985.595315856481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45985.595315856481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45985.595315856481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45985.595315856481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45985.595315856481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45985.595315856481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45985.595315856481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45985.595315856481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45985.595315856481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45985.595315856481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45985.595315856481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45985.595315856481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45985.595315856481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45985.595315856481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45985.595315856481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45985.595315856481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45985.595315856481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45985.595315856481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45985.595315856481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45985.595315856481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45985.595315856481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45985.595315856481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45985.595315856481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45985.595315856481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45985.595315856481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45985.595315856481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45985.595315856481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45985.595315856481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45985.595315856481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45985.595315856481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45985.595315856481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45985.595315856481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45985.595315856481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45985.595315856481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45985.595315856481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45985.595315856481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45985.595315856481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45985.595315856481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45985.595315856481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45985.595315856481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45985.595315856481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45985.595315856481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45985.595315856481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45985.595315856481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45985.595315856481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45985.595315856481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45985.595315856481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45985.595315856481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45985.595315856481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45985.595315856481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45985.595315856481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45985.595315856481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45985.595315856481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45985.595315856481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45985.595315856481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45985.595315856481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45985.595315856481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45985.595315856481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45985.595315856481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45985.595315856481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45985.595315856481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45985.595315856481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45985.595315856481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45985.595315856481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45985.595315856481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45985.595315856481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45985.595315856481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45985.595315856481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45985.595315856481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45985.595315856481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45985.595315856481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45985.595315856481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45985.595315856481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45985.595315856481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45985.595315856481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45985.595315856481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45985.595315856481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45985.595315856481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45985.595315856481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45985.595315856481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45985.595315856481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45985.595315856481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45985.595315856481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45985.595315856481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45985.595315856481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45985.595315856481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45985.595315856481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45985.595315856481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45985.595315856481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45985.595315856481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45985.595315856481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45985.595315856481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45985.595315856481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45985.595315856481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45985.595315856481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45985.595315856481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45985.595315856481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45985.595315856481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45985.595315856481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45985.595315856481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45985.595315856481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45985.595315856481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45985.595315856481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45985.595315856481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45985.595315856481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45985.595315856481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45985.595315856481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45985.595315856481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45985.595315856481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45985.595315856481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45985.595315856481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45985.595315856481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45985.595315856481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45985.595315856481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45985.595315856481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45985.595315856481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45985.595315856481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45985.595315856481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45985.595315856481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45985.595315856481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45985.595315856481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45985.595315856481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45985.595315856481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45985.595315856481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45985.595315856481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45985.595315856481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45985.595315856481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45985.595315856481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45985.595315856481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45985.595315856481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45985.595315856481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45985.595315856481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45985.595315856481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45985.595315856481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45985.595315856481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45985.595315856481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45985.595315856481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45985.595315856481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45985.595315856481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45985.595315856481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45985.595315856481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45985.595315856481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45985.595315856481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45985.595315856481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45985.595315856481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45985.595315856481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45985.595315856481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45985.595315856481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45985.595315856481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45985.595315856481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45985.595315856481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45985.595315856481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45985.595315856481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45985.595315856481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45985.595315856481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45985.595315856481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45985.595315856481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45985.595315856481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45985.595315856481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45985.595315856481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45985.595315856481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45985.595315856481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45985.595315856481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45985.595315856481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45985.595315856481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45985.595315856481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45985.595315856481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45985.595315856481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45985.595315856481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45985.595315856481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45985.595315856481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45985.595315856481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45985.595315856481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45985.595315856481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45985.595315856481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45985.595315856481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45985.595315856481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45985.595315856481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45985.595315856481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45985.595315856481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45985.595315856481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45985.595315856481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45985.595315856481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45985.595315856481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45985.595315856481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45985.595315856481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45985.595315856481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45985.595315856481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45985.595315856481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45985.595315856481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45985.595315856481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45985.595315856481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45985.595315856481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45985.595315856481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45985.595315856481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45985.595315856481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45985.595315856481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45985.595315856481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45985.595315856481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45985.595315856481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45985.595315856481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45985.595315856481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45985.595315856481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45985.595315856481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45985.595315856481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45985.595315856481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45985.595315856481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45985.595315856481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45985.595315856481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45985.595315856481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45985.595315856481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45985.595315856481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45985.595315856481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45985.595315856481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45985.595315856481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45985.595315856481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45985.595315856481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45985.595315856481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45985.595315856481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45985.595315856481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45985.595315856481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45985.595315856481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45985.595315856481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45985.595315856481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45985.595315856481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45985.595315856481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45985.595315856481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45985.595315856481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45985.595315856481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45985.595315856481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45985.595315856481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45985.595315856481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45985.595315856481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45985.595315856481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45985.595315856481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45985.595315856481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45985.595315856481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45985.595315856481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45985.595315856481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45985.595315856481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45985.595315856481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45985.595315856481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45985.595315856481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45985.595315856481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45985.595315856481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45985.595315856481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45985.595315856481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45985.595315856481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45985.595315856481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45985.595315856481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45985.595315856481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45985.595315856481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45985.595315856481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45985.595315856481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45985.595315856481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45985.595315856481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45985.595315856481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45985.595315856481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45985.595315856481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45985.595315856481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45985.595315856481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45985.595315856481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45985.595315856481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45985.595315856481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45985.595315856481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45985.595315856481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45985.595315856481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45985.595315856481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45985.595315856481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45985.595315856481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45985.595315856481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45985.595315856481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45985.595315856481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45985.595315856481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45985.595315856481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45985.595315856481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45985.595315856481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45985.595315856481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45985.595315856481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45985.595315856481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45985.595315856481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45985.595315856481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45985.595315856481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45985.595315856481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45985.595315856481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45985.595315856481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45985.595315856481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45985.595315856481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45985.595315856481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45985.595315856481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45985.595315856481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45985.595315856481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45985.595315856481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45985.595315856481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45985.595315856481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45985.595315856481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45985.595315856481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45985.595315856481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45985.595315856481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45985.595315856481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45985.595315856481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45985.595315856481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45985.595315856481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45985.595315856481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45985.595315856481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45985.595315856481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45985.595315856481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45985.595315856481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45985.595315856481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45985.595315856481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45985.595315856481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45985.595315856481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45985.595315856481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45985.595315856481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45985.595315856481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45985.595315856481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45985.595315856481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45985.595315856481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45985.595315856481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45985.595315856481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45985.595315856481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45985.595315856481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45985.595315856481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45985.595315856481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45985.595315856481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45985.595315856481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45985.595315856481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45985.595315856481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45985.595315856481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45985.595315856481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45985.595315856481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45985.595315856481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45985.595315856481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45985.595315856481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45985.595315856481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45985.595315856481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45985.595315856481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45985.595315856481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45985.595315856481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45985.595315856481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45985.595315856481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45985.595315856481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45985.595315856481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45985.595315856481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45985.595315856481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45985.595315856481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45985.595315856481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45985.595315856481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45985.595315856481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45985.595315856481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45985.595315856481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45985.595315856481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45985.595315856481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45985.595315856481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45985.595315856481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45985.595315856481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45985.595315856481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45985.595315856481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45985.595315856481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45985.595315856481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45985.595315856481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45985.595315856481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45985.595315856481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45985.595315856481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45985.595315856481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45985.595315856481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45985.595315856481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45985.595315856481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45985.595315856481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45985.595315856481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45985.595315856481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45985.595315856481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45985.595315856481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45985.595315856481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45985.595315856481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45985.595315856481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45985.595315856481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45985.595315856481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45985.595315856481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45985.595315856481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45985.595315856481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45985.595315856481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45985.595315856481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45985.595315856481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45985.595315856481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45985.595315856481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45985.595315856481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45985.595315856481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45985.595315856481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45985.595315856481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45985.595315856481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45985.595315856481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45985.595315856481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45985.595315856481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45985.595315856481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45985.595315856481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45985.595315856481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45985.595315856481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45985.595315856481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45985.595315856481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45985.595315856481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45985.595315856481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45985.595315856481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45985.595315856481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45985.595315856481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45985.595315856481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45985.595315856481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45985.595315856481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45985.595315856481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45985.595315856481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45985.595315856481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45985.595315856481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45985.595315856481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45985.595315856481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45985.595315856481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45985.595315856481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45985.595315856481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45985.595315856481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45985.595315856481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45985.595315856481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45985.595315856481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45985.595315856481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45985.595315856481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45985.595315856481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45985.595315856481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45985.595315856481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45985.595315856481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45985.595315856481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45985.595315856481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45985.595315856481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45985.595315856481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45985.595315856481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45985.595315856481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45985.595315856481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45985.595315856481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45985.595315856481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45985.595315856481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45985.595315856481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45985.595315856481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45985.595315856481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45985.595315856481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45985.595315856481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45985.595315856481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45985.595315856481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45985.595315856481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45985.595315856481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45985.595315856481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45985.595315856481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45985.595315856481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45985.595315856481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45985.595315856481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45985.595315856481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45985.595315856481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45985.595315856481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45985.595315856481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45985.595315856481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45985.595315856481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45985.595315856481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45985.595315856481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45985.595315856481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45985.595315856481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45985.595315856481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45985.595315856481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45985.595315856481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45985.595315856481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45985.595315856481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45985.595315856481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45985.595315856481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45985.595315856481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45985.595315856481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45985.595315856481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45985.595315856481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45985.595315856481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45985.595315856481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45985.595315856481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45985.595315856481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45985.595315856481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45985.595315856481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45985.595315856481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45985.595315856481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45985.595315856481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45985.595315856481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45985.595315856481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45985.595315856481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45985.595315856481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45985.595315856481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45985.595315856481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45985.595315856481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45985.595315856481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45985.595315856481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45985.595315856481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45985.595315856481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45985.595315856481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45985.595315856481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45985.595315856481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45985.595315856481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45985.595315856481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45985.595315856481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45985.595315856481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45985.595315856481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45985.595315856481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45985.595315856481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45985.595315856481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45985.595315856481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45985.595315856481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45985.595315856481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45985.595315856481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45985.595315856481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45985.595315856481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45985.595315856481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45985.595315856481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45985.595315856481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45985.595315856481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45985.595315856481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45985.595315856481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45985.595315856481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45985.595315856481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45985.595315856481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45985.595315856481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45985.595315856481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45985.595315856481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45985.595315856481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45985.595315856481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45985.595315856481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45985.595315856481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45985.595315856481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45985.595315856481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45985.595315856481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45985.595315856481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45985.595315856481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45985.595315856481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45985.595315856481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45985.595315856481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45985.595315856481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45985.595315856481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45985.595315856481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45985.595315856481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45985.595315856481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45985.595315856481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45985.595315856481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45985.595315856481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45985.595315856481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45985.595315856481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45985.595315856481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45985.595315856481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45985.595315856481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45985.595315856481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45985.595315856481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45985.595315856481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45985.595315856481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45985.595315856481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45985.595315856481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45985.595315856481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45985.595315856481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45985.595315856481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45985.595315856481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45985.595315856481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45985.595315856481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45985.595315856481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45985.595315856481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45985.595315856481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45985.595315856481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45985.595315856481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45985.595315856481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45985.595315856481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45985.595315856481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45985.595315856481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45985.595315856481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45985.595315856481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45985.595315856481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45985.595315856481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45985.595315856481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45985.595315856481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45985.595315856481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45985.595315856481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45985.595315856481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45985.595315856481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45985.595315856481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45985.595315856481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45985.595315856481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45985.595315856481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45985.595315856481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45985.595315856481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45985.595315856481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45985.595315856481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45985.595315856481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45985.595315856481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45985.595315856481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45985.595315856481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45985.595315856481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45985.595315856481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45985.595315856481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45985.595315856481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45985.595315856481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45985.595315856481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45985.595315856481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45985.595315856481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45985.595315856481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45985.595315856481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45985.595315856481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45985.595315856481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45985.595315856481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45985.595315856481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45985.595315856481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45985.595315856481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45985.595315856481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45985.595315856481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45985.595315856481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45985.595315856481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45985.595315856481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45985.595315856481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45985.595315856481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45985.595315856481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45985.595315856481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45985.595315856481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45985.595315856481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45985.595315856481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45985.595315856481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45985.595315856481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45985.595315856481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45985.595315856481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45985.595315856481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45985.595315856481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45985.595315856481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45985.595315856481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45985.595315856481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45985.595315856481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45985.595315856481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45985.595315856481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45985.595315856481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45985.595315856481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45985.595315856481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45985.595315856481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45985.595315856481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45985.595315856481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45985.595315856481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45985.595315856481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45985.595315856481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45985.595315856481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45985.595315856481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45985.595315856481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45985.595315856481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45985.595315856481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45985.595315856481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45985.595315856481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45985.595315856481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45985.595315856481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45985.595315856481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45985.595315856481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45985.595315856481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45985.595315856481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45985.595315856481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45985.595315856481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45985.595315856481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45985.595315856481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45985.595315856481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45985.595315856481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45985.595315856481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45985.595315856481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45985.595315856481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45985.595315856481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45985.595315856481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45985.595315856481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45985.595315856481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45985.595315856481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45985.595315856481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45985.595315856481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45985.595315856481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45985.595315856481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45985.595315856481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45985.595315856481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45985.595315856481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45985.595315856481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45985.595315856481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45985.595315856481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45985.595315856481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45985.595315856481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45985.595315856481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45985.595315856481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45985.595315856481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45985.595315856481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45985.595315856481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45985.595315856481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45985.595315856481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45985.595315856481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45985.595315856481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45985.595315856481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45985.595315856481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45985.595315856481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45985.595315856481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45985.595315856481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45985.595315856481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45985.595315856481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45985.595315856481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45985.595315856481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45985.595315856481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45985.595315856481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45985.595315856481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45985.595315856481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45985.595315856481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45985.595315856481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45985.595315856481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45985.595315856481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45985.595315856481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45985.595315856481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45985.595315856481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45985.595315856481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45985.595315856481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45985.595315856481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45985.595315856481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45985.595315856481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45985.595315856481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45985.595315856481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45985.595315856481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45985.595315856481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45985.595315856481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45985.595315856481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45985.595315856481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45985.595315856481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45985.595315856481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45985.595315856481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45985.595315856481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45985.595315856481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45985.595315856481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45985.595315856481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45985.595315856481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45985.595315856481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45985.595315856481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45985.595315856481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45985.595315856481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45985.595315856481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45985.595315856481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45985.595315856481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45985.595315856481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45985.595315856481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45985.595315856481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45985.595315856481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45985.595315856481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45985.595315856481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45985.595315856481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45985.595315856481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45985.595315856481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45985.595315856481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45985.595315856481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45985.595315856481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45985.595315856481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45985.595315856481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45985.595315856481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45985.595315856481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45985.595315856481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45985.595315856481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45985.595315856481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45985.595315856481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45985.595315856481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45985.595315856481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45985.595315856481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45985.595315856481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45985.595315856481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45985.595315856481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45985.595315856481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45985.595315856481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45985.595315856481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45985.595315856481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45985.595315856481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45985.595315856481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45985.595315856481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45985.595315856481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45985.595315856481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45985.595315856481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45985.595315856481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45985.595315856481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45985.595315856481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45985.595315856481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45985.595315856481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45985.595315856481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45985.595315856481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45985.595315856481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45985.595315856481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45985.595315856481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45985.595315856481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45985.595315856481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45985.595315856481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45985.595315856481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45985.595315856481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45985.595315856481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45985.595315856481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45985.595315856481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45985.595315856481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45985.595315856481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45985.595315856481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45985.595315856481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45985.595315856481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45985.595315856481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45985.595315856481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45985.595315856481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45985.595315856481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45985.595315856481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45985.595315856481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45985.595315856481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45985.595315856481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45985.595315856481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45985.595315856481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45985.595315856481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45985.595315856481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45985.595315856481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45985.595315856481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45985.595315856481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45985.595315856481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45985.595315856481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45985.595315856481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45985.595315856481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45985.595315856481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45985.595315856481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45985.595315856481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45985.595315856481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45985.595315856481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45985.595315856481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45985.595315856481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45985.595315856481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45985.595315856481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45985.595315856481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45985.595315856481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45985.595315856481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45985.595315856481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45985.595315856481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45985.595315856481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45985.595315856481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45985.595315856481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45985.595315856481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45985.595315856481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45985.595315856481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45985.595315856481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45985.595315856481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45985.595315856481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45985.595315856481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45985.595315856481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45985.595315856481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45985.595315856481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45985.595315856481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45985.595315856481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45985.595315856481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45985.595315856481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45985.595315856481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45985.595315856481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45985.595315856481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45985.595315856481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45985.595315856481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45985.595315856481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45985.595315856481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45985.595315856481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45985.595315856481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45985.595315856481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45985.595315856481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45985.595315856481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45985.595315856481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45985.595315856481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45985.595315856481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45985.595315856481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45985.595315856481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45985.595315856481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45985.595315856481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tabSelected="1" workbookViewId="0">
      <selection activeCell="H12" sqref="H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282.11459826388455</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1.1022024305566447</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45985.595315856481</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0.10273483796481742</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6.4540393519564532E-2</v>
      </c>
      <c r="H6" s="95">
        <v>45985.520775462966</v>
      </c>
      <c r="I6" s="113" t="str">
        <f>IFERROR(VLOOKUP(D6,DB!A:F,6,0),"")</f>
        <v>Generator-SG</v>
      </c>
      <c r="J6" s="113" t="str">
        <f>IFERROR(VLOOKUP(D6,DB!A:G,7,0),"")</f>
        <v>In progress</v>
      </c>
      <c r="K6" s="97" t="s">
        <v>39132</v>
      </c>
      <c r="L6" s="91" t="str">
        <f>IFERROR(VLOOKUP(D6,DB!A:I,9,0),"")</f>
        <v>Latis</v>
      </c>
    </row>
    <row r="7" spans="1:16" ht="15" customHeight="1">
      <c r="A7" s="113"/>
      <c r="B7" s="113" t="str">
        <f>IFERROR(VLOOKUP(D7,DB!A:K,11,0),"")</f>
        <v>R4</v>
      </c>
      <c r="C7" s="93">
        <v>3</v>
      </c>
      <c r="D7" s="91" t="s">
        <v>35116</v>
      </c>
      <c r="E7" s="94" t="s">
        <v>39021</v>
      </c>
      <c r="F7" s="95"/>
      <c r="G7" s="96">
        <f t="shared" ca="1" si="0"/>
        <v>45985.595315856481</v>
      </c>
      <c r="H7" s="95">
        <v>45985.53638888889</v>
      </c>
      <c r="I7" s="113" t="str">
        <f>IFERROR(VLOOKUP(D7,DB!A:F,6,0),"")</f>
        <v>SCECO</v>
      </c>
      <c r="J7" s="113" t="str">
        <f>IFERROR(VLOOKUP(D7,DB!A:G,7,0),"")</f>
        <v>No BB Shifted</v>
      </c>
      <c r="K7" s="97" t="s">
        <v>39133</v>
      </c>
      <c r="L7" s="91" t="str">
        <f>IFERROR(VLOOKUP(D7,DB!A:I,9,0),"")</f>
        <v>Latis</v>
      </c>
    </row>
    <row r="8" spans="1:16" ht="15" customHeight="1">
      <c r="A8" s="113"/>
      <c r="B8" s="113" t="str">
        <f>IFERROR(VLOOKUP(D8,DB!A:K,11,0),"")</f>
        <v>R4</v>
      </c>
      <c r="C8" s="93">
        <v>1</v>
      </c>
      <c r="D8" s="91" t="s">
        <v>35588</v>
      </c>
      <c r="E8" s="94"/>
      <c r="F8" s="95"/>
      <c r="G8" s="96">
        <f t="shared" ca="1" si="0"/>
        <v>45985.595315856481</v>
      </c>
      <c r="H8" s="95">
        <v>45985.548043981478</v>
      </c>
      <c r="I8" s="113" t="str">
        <f>IFERROR(VLOOKUP(D8,DB!A:F,6,0),"")</f>
        <v>SCECO</v>
      </c>
      <c r="J8" s="113" t="str">
        <f>IFERROR(VLOOKUP(D8,DB!A:G,7,0),"")</f>
        <v>Dead</v>
      </c>
      <c r="K8" s="97"/>
      <c r="L8" s="91" t="str">
        <f>IFERROR(VLOOKUP(D8,DB!A:I,9,0),"")</f>
        <v>Latis</v>
      </c>
    </row>
    <row r="9" spans="1:16" ht="15" customHeight="1">
      <c r="A9" s="113"/>
      <c r="B9" s="113" t="str">
        <f>IFERROR(VLOOKUP(D9,DB!A:K,11,0),"")</f>
        <v>R4</v>
      </c>
      <c r="C9" s="93">
        <v>3</v>
      </c>
      <c r="D9" s="91" t="s">
        <v>30508</v>
      </c>
      <c r="E9" s="94"/>
      <c r="F9" s="95"/>
      <c r="G9" s="96">
        <f t="shared" ca="1" si="0"/>
        <v>45985.595315856481</v>
      </c>
      <c r="H9" s="95">
        <v>45985.561782407407</v>
      </c>
      <c r="I9" s="113" t="str">
        <f>IFERROR(VLOOKUP(D9,DB!A:F,6,0),"")</f>
        <v>SCECO</v>
      </c>
      <c r="J9" s="113" t="str">
        <f>IFERROR(VLOOKUP(D9,DB!A:G,7,0),"")</f>
        <v>Dead+In progress</v>
      </c>
      <c r="K9" s="97" t="s">
        <v>39128</v>
      </c>
      <c r="L9" s="91" t="str">
        <f>IFERROR(VLOOKUP(D9,DB!A:I,9,0),"")</f>
        <v>Latis</v>
      </c>
    </row>
    <row r="10" spans="1:16" ht="15" customHeight="1">
      <c r="A10" s="113"/>
      <c r="B10" s="113" t="str">
        <f>IFERROR(VLOOKUP(D10,DB!A:K,11,0),"")</f>
        <v>R4</v>
      </c>
      <c r="C10" s="93">
        <v>1</v>
      </c>
      <c r="D10" s="91" t="s">
        <v>36770</v>
      </c>
      <c r="E10" s="94"/>
      <c r="F10" s="95"/>
      <c r="G10" s="96">
        <f t="shared" ca="1" si="0"/>
        <v>45985.595315856481</v>
      </c>
      <c r="H10" s="95">
        <v>45985.58834490741</v>
      </c>
      <c r="I10" s="113" t="str">
        <f>IFERROR(VLOOKUP(D10,DB!A:F,6,0),"")</f>
        <v>SCECO</v>
      </c>
      <c r="J10" s="113" t="str">
        <f>IFERROR(VLOOKUP(D10,DB!A:G,7,0),"")</f>
        <v>In progress</v>
      </c>
      <c r="K10" s="97" t="s">
        <v>39128</v>
      </c>
      <c r="L10" s="91" t="str">
        <f>IFERROR(VLOOKUP(D10,DB!A:I,9,0),"")</f>
        <v>Latis</v>
      </c>
    </row>
    <row r="11" spans="1:16" ht="15" customHeight="1">
      <c r="A11" s="113"/>
      <c r="B11" s="113" t="str">
        <f>IFERROR(VLOOKUP(D11,DB!A:K,11,0),"")</f>
        <v>R4</v>
      </c>
      <c r="C11" s="93">
        <v>1</v>
      </c>
      <c r="D11" s="91" t="s">
        <v>30733</v>
      </c>
      <c r="E11" s="94"/>
      <c r="F11" s="95"/>
      <c r="G11" s="96">
        <f t="shared" ca="1" si="0"/>
        <v>45985.595315856481</v>
      </c>
      <c r="H11" s="95">
        <v>45985.564780092594</v>
      </c>
      <c r="I11" s="113" t="str">
        <f>IFERROR(VLOOKUP(D11,DB!A:F,6,0),"")</f>
        <v>SCECO</v>
      </c>
      <c r="J11" s="113" t="str">
        <f>IFERROR(VLOOKUP(D11,DB!A:G,7,0),"")</f>
        <v>Vandalized</v>
      </c>
      <c r="K11" s="97"/>
      <c r="L11" s="91" t="str">
        <f>IFERROR(VLOOKUP(D11,DB!A:I,9,0),"")</f>
        <v>Latis</v>
      </c>
    </row>
    <row r="12" spans="1:16" ht="15" customHeight="1">
      <c r="A12" s="113"/>
      <c r="B12" s="113" t="str">
        <f>IFERROR(VLOOKUP(D12,DB!A:K,11,0),"")</f>
        <v/>
      </c>
      <c r="C12" s="93"/>
      <c r="D12" s="91"/>
      <c r="E12" s="94"/>
      <c r="F12" s="95"/>
      <c r="G12" s="96">
        <f t="shared" ca="1" si="0"/>
        <v>45985.595315856481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45985.595315856481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45985.595315856481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45985.595315856481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45985.595315856481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45985.595315856481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45985.595315856481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45985.595315856481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45985.595315856481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45985.595315856481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45985.595315856481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45985.595315856481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45985.595315856481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45985.595315856481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45985.595315856481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45985.595315856481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45985.595315856481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45985.595315856481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45985.595315856481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45985.595315856481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45985.595315856481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45985.595315856481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45985.595315856481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45985.595315856481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45985.595315856481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45985.595315856481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45985.595315856481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45985.595315856481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45985.595315856481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45985.595315856481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45985.595315856481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45985.595315856481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45985.595315856481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45985.595315856481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45985.595315856481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45985.595315856481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45985.595315856481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45985.595315856481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45985.595315856481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45985.595315856481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45985.595315856481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45985.595315856481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45985.595315856481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45985.595315856481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45985.595315856481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45985.595315856481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45985.595315856481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45985.595315856481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45985.595315856481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45985.595315856481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45985.595315856481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45985.595315856481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45985.595315856481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45985.595315856481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45985.595315856481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45985.595315856481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45985.595315856481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45985.595315856481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45985.595315856481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45985.595315856481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45985.595315856481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45985.595315856481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45985.595315856481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45985.595315856481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45985.595315856481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45985.595315856481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45985.595315856481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45985.595315856481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45985.595315856481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45985.595315856481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45985.595315856481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45985.595315856481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45985.595315856481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45985.595315856481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45985.595315856481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45985.595315856481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45985.595315856481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45985.595315856481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45985.595315856481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45985.595315856481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45985.595315856481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45985.595315856481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45985.595315856481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45985.595315856481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45985.595315856481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45985.595315856481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45985.595315856481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45985.595315856481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45985.595315856481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45985.595315856481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45985.595315856481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45985.595315856481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45985.595315856481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45985.595315856481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45985.595315856481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45985.595315856481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45985.595315856481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45985.595315856481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45985.595315856481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45985.595315856481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45985.595315856481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45985.595315856481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45985.595315856481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45985.595315856481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45985.595315856481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45985.595315856481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45985.595315856481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45985.595315856481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45985.595315856481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45985.595315856481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45985.595315856481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45985.595315856481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45985.595315856481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45985.595315856481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45985.595315856481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45985.595315856481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45985.595315856481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45985.595315856481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45985.595315856481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45985.595315856481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45985.595315856481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45985.595315856481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45985.595315856481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45985.595315856481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45985.595315856481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45985.595315856481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45985.595315856481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45985.595315856481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45985.595315856481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45985.595315856481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45985.595315856481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45985.595315856481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45985.595315856481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45985.595315856481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45985.595315856481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45985.595315856481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45985.595315856481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45985.595315856481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45985.595315856481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45985.595315856481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45985.595315856481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45985.595315856481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45985.595315856481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45985.595315856481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45985.595315856481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45985.595315856481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45985.595315856481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45985.595315856481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45985.595315856481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45985.595315856481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45985.595315856481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45985.595315856481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45985.595315856481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45985.595315856481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45985.595315856481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45985.595315856481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45985.595315856481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45985.595315856481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45985.595315856481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45985.595315856481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45985.595315856481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45985.595315856481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45985.595315856481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45985.595315856481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45985.595315856481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45985.595315856481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45985.595315856481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45985.595315856481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45985.595315856481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45985.595315856481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45985.595315856481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45985.595315856481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45985.595315856481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45985.595315856481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45985.595315856481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45985.595315856481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45985.595315856481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45985.595315856481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45985.595315856481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45985.595315856481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45985.595315856481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45985.595315856481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45985.595315856481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45985.595315856481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45985.595315856481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45985.595315856481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45985.595315856481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45985.595315856481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45985.595315856481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45985.595315856481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45985.595315856481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45985.595315856481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45985.595315856481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45985.595315856481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45985.595315856481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45985.595315856481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45985.595315856481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45985.595315856481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45985.595315856481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45985.595315856481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45985.595315856481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45985.595315856481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45985.595315856481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45985.595315856481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45985.595315856481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45985.595315856481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45985.595315856481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45985.595315856481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45985.595315856481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45985.595315856481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45985.595315856481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45985.595315856481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45985.595315856481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45985.595315856481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45985.595315856481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45985.595315856481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45985.595315856481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45985.595315856481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45985.595315856481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45985.595315856481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45985.595315856481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45985.595315856481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45985.595315856481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45985.595315856481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45985.595315856481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45985.595315856481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45985.595315856481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45985.595315856481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45985.595315856481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45985.595315856481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45985.595315856481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45985.595315856481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45985.595315856481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45985.595315856481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45985.595315856481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45985.595315856481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45985.595315856481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45985.595315856481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45985.595315856481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45985.595315856481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45985.595315856481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45985.595315856481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45985.595315856481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45985.595315856481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45985.595315856481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45985.595315856481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45985.595315856481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45985.595315856481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45985.595315856481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45985.595315856481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45985.595315856481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45985.595315856481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45985.595315856481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45985.595315856481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45985.595315856481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45985.595315856481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45985.595315856481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45985.595315856481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45985.595315856481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45985.595315856481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45985.595315856481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45985.595315856481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45985.595315856481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45985.595315856481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45985.595315856481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45985.595315856481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45985.595315856481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45985.595315856481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45985.595315856481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45985.595315856481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45985.595315856481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45985.595315856481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45985.595315856481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45985.595315856481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45985.595315856481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45985.595315856481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45985.595315856481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45985.595315856481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45985.595315856481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45985.595315856481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45985.595315856481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45985.595315856481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45985.595315856481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45985.595315856481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45985.595315856481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45985.595315856481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45985.595315856481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45985.595315856481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45985.595315856481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45985.595315856481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45985.595315856481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45985.595315856481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45985.595315856481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45985.595315856481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45985.595315856481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45985.595315856481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45985.595315856481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45985.595315856481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45985.595315856481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45985.595315856481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45985.595315856481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45985.595315856481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45985.595315856481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45985.595315856481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45985.595315856481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45985.595315856481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45985.595315856481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45985.595315856481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45985.595315856481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45985.595315856481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45985.595315856481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45985.595315856481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45985.595315856481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45985.595315856481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45985.595315856481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45985.595315856481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45985.595315856481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45985.595315856481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45985.595315856481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45985.595315856481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45985.595315856481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45985.595315856481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45985.595315856481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45985.595315856481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45985.595315856481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45985.595315856481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45985.595315856481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45985.595315856481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45985.595315856481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45985.595315856481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45985.595315856481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45985.595315856481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45985.595315856481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45985.595315856481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45985.595315856481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45985.595315856481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45985.595315856481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45985.595315856481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45985.595315856481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45985.595315856481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45985.595315856481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45985.595315856481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45985.595315856481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45985.595315856481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45985.595315856481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45985.595315856481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45985.595315856481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45985.595315856481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45985.595315856481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45985.595315856481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45985.595315856481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45985.595315856481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45985.595315856481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45985.595315856481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45985.595315856481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45985.595315856481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45985.595315856481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45985.595315856481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45985.595315856481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45985.595315856481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45985.595315856481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45985.595315856481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45985.595315856481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45985.595315856481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45985.595315856481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45985.595315856481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45985.595315856481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45985.595315856481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45985.595315856481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45985.595315856481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45985.595315856481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45985.595315856481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45985.595315856481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45985.595315856481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45985.595315856481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45985.595315856481</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N8" sqref="N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39134</v>
      </c>
      <c r="B2" s="37" t="str">
        <f>IFERROR(VLOOKUP(D2,DB!A:K,11,0),"")</f>
        <v>R5</v>
      </c>
      <c r="C2" s="37">
        <v>3</v>
      </c>
      <c r="D2" s="106" t="s">
        <v>36011</v>
      </c>
      <c r="E2" s="37" t="s">
        <v>39021</v>
      </c>
      <c r="F2" s="38">
        <v>45891.832060185188</v>
      </c>
      <c r="G2" s="108">
        <f ca="1">IFERROR(NOW()-F2,"")</f>
        <v>93.763255671292427</v>
      </c>
      <c r="H2" s="38">
        <v>45891.790393518517</v>
      </c>
      <c r="I2" s="37" t="str">
        <f>IFERROR(VLOOKUP(D2,DB!A:F,6,0),"")</f>
        <v>Generator-SG</v>
      </c>
      <c r="J2" s="37" t="str">
        <f>IFERROR(VLOOKUP(D2,DB!A:G,7,0),"")</f>
        <v>Vandalized</v>
      </c>
      <c r="K2" s="37" t="s">
        <v>39135</v>
      </c>
      <c r="L2" s="37" t="str">
        <f>IFERROR(VLOOKUP(D2,DB!A:I,9,0),"")</f>
        <v>Latis</v>
      </c>
      <c r="M2" s="105"/>
    </row>
    <row r="3" spans="1:13" ht="30">
      <c r="A3" s="37" t="s">
        <v>39136</v>
      </c>
      <c r="B3" s="37" t="str">
        <f>IFERROR(VLOOKUP(D3,DB!A:K,11,0),"")</f>
        <v>R5</v>
      </c>
      <c r="C3" s="37">
        <v>1</v>
      </c>
      <c r="D3" s="37" t="s">
        <v>33268</v>
      </c>
      <c r="E3" s="37" t="s">
        <v>39100</v>
      </c>
      <c r="F3" s="38">
        <v>45926.188877314817</v>
      </c>
      <c r="G3" s="108">
        <f t="shared" ref="G3" ca="1" si="0">IFERROR(NOW()-F3,"")</f>
        <v>59.406438541664102</v>
      </c>
      <c r="H3" s="38">
        <v>45926.158159722225</v>
      </c>
      <c r="I3" s="37" t="str">
        <f>IFERROR(VLOOKUP(D3,DB!A:F,6,0),"")</f>
        <v>SCECO</v>
      </c>
      <c r="J3" s="37" t="str">
        <f>IFERROR(VLOOKUP(D3,DB!A:G,7,0),"")</f>
        <v>Good</v>
      </c>
      <c r="K3" s="37" t="s">
        <v>39137</v>
      </c>
      <c r="L3" s="37" t="str">
        <f>IFERROR(VLOOKUP(D3,DB!A:I,9,0),"")</f>
        <v>Latis</v>
      </c>
      <c r="M3" s="105"/>
    </row>
    <row r="4" spans="1:13" ht="48" customHeight="1">
      <c r="A4" s="109" t="s">
        <v>39138</v>
      </c>
      <c r="B4" s="109" t="str">
        <f>IFERROR(VLOOKUP(D4,DB!A:K,11,0),"")</f>
        <v>R5</v>
      </c>
      <c r="C4" s="109">
        <v>1</v>
      </c>
      <c r="D4" s="109" t="s">
        <v>34758</v>
      </c>
      <c r="E4" s="109" t="s">
        <v>39100</v>
      </c>
      <c r="F4" s="110">
        <v>45948.661111111112</v>
      </c>
      <c r="G4" s="111">
        <f t="shared" ref="G4" ca="1" si="1">IFERROR(NOW()-F4,"")</f>
        <v>36.934204745368334</v>
      </c>
      <c r="H4" s="110">
        <v>45948.661111111112</v>
      </c>
      <c r="I4" s="109" t="str">
        <f>IFERROR(VLOOKUP(D4,DB!A:F,6,0),"")</f>
        <v>SCECO</v>
      </c>
      <c r="J4" s="109" t="str">
        <f>IFERROR(VLOOKUP(D4,DB!A:G,7,0),"")</f>
        <v>Dead</v>
      </c>
      <c r="K4" s="109" t="s">
        <v>39139</v>
      </c>
      <c r="L4" s="109" t="str">
        <f>IFERROR(VLOOKUP(D4,DB!A:I,9,0),"")</f>
        <v>Latis</v>
      </c>
    </row>
    <row r="5" spans="1:13" ht="30.75">
      <c r="A5" s="109" t="s">
        <v>39140</v>
      </c>
      <c r="B5" s="109" t="str">
        <f>IFERROR(VLOOKUP(D5,DB!A:K,11,0),"")</f>
        <v>R5</v>
      </c>
      <c r="C5" s="109">
        <v>1</v>
      </c>
      <c r="D5" s="109" t="s">
        <v>36518</v>
      </c>
      <c r="E5" s="109" t="s">
        <v>39021</v>
      </c>
      <c r="F5" s="122">
        <v>45981.373298611114</v>
      </c>
      <c r="G5" s="111">
        <f ca="1">IFERROR(NOW()-F5,"")</f>
        <v>4.2220172453671694</v>
      </c>
      <c r="H5" s="122">
        <v>45981.360798611109</v>
      </c>
      <c r="I5" s="109" t="str">
        <f>IFERROR(VLOOKUP(D5,DB!A:F,6,0),"")</f>
        <v>SCECO</v>
      </c>
      <c r="J5" s="109" t="str">
        <f>IFERROR(VLOOKUP(D5,DB!A:G,7,0),"")</f>
        <v>Dead</v>
      </c>
      <c r="K5" s="109" t="s">
        <v>39141</v>
      </c>
      <c r="L5" s="109" t="str">
        <f>IFERROR(VLOOKUP(D5,DB!A:I,9,0),"")</f>
        <v>Latis</v>
      </c>
    </row>
    <row r="6" spans="1:13">
      <c r="A6" s="109"/>
      <c r="B6" s="109" t="str">
        <f>IFERROR(VLOOKUP(D6,DB!A:K,11,0),"")</f>
        <v/>
      </c>
      <c r="C6" s="109"/>
      <c r="D6" s="143"/>
      <c r="E6" s="109"/>
      <c r="F6" s="109"/>
      <c r="G6" s="111">
        <f ca="1">IFERROR(NOW()-F6,"")</f>
        <v>45985.595315856481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45985.595315856481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45985.595315856481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45985.595315856481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45985.595315856481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45985.595315856481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45985.595315856481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45985.595315856481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45985.595315856481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45985.595315856481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45985.595315856481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45985.595315856481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45985.595315856481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45985.595315856481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45985.595315856481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45985.595315856481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45985.595315856481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45985.595315856481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45985.595315856481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45985.595315856481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45985.595315856481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45985.595315856481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45985.595315856481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45985.595315856481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45985.595315856481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45985.595315856481</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45985.595315856481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45985.595315856481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45985.595315856481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45985.595315856481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45985.595315856481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45985.595315856481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45985.595315856481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45985.595315856481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45985.595315856481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45985.595315856481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45985.595315856481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45985.595315856481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45985.595315856481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45985.595315856481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45985.595315856481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45985.595315856481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45985.595315856481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45985.595315856481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45985.595315856481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45985.595315856481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45985.595315856481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45985.595315856481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45985.595315856481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45985.595315856481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45985.595315856481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45985.595315856481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45985.595315856481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45985.595315856481</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45985.595315856481</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45985.595315856481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45985.595315856481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45985.595315856481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45985.595315856481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45985.595315856481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45985.595315856481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45985.595315856481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45985.595315856481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45985.595315856481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45985.595315856481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45985.595315856481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45985.595315856481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45985.595315856481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45985.595315856481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45985.595315856481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45985.595315856481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45985.595315856481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45985.595315856481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45985.595315856481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45985.595315856481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45985.595315856481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45985.595315856481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45985.595315856481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45985.595315856481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45985.595315856481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45985.595315856481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45985.595315856481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45985.595315856481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45985.595315856481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45985.595315856481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45985.595315856481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45985.595315856481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45985.595315856481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45985.595315856481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45985.595315856481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45985.595315856481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45985.595315856481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45985.595315856481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45985.595315856481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45985.595315856481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45985.595315856481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45985.595315856481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2025-11-24T11:17:17Z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